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435" tabRatio="312"/>
  </bookViews>
  <sheets>
    <sheet name="Education and Early Dev" sheetId="1" r:id="rId1"/>
    <sheet name="Instructions" sheetId="2" r:id="rId2"/>
  </sheets>
  <definedNames>
    <definedName name="_xlnm.Print_Area" localSheetId="0">'Education and Early Dev'!$A$301:$Y$427</definedName>
    <definedName name="_xlnm.Print_Titles" localSheetId="0">'Education and Early Dev'!$332:$332</definedName>
  </definedNames>
  <calcPr calcId="125725" fullPrecision="0"/>
</workbook>
</file>

<file path=xl/calcChain.xml><?xml version="1.0" encoding="utf-8"?>
<calcChain xmlns="http://schemas.openxmlformats.org/spreadsheetml/2006/main">
  <c r="AH395" i="1"/>
  <c r="AC395"/>
  <c r="AB395"/>
  <c r="AA395"/>
  <c r="Z395"/>
  <c r="AD395" s="1"/>
  <c r="W395"/>
  <c r="V395"/>
  <c r="U395"/>
  <c r="T395"/>
  <c r="X395" s="1"/>
  <c r="Q395"/>
  <c r="K395"/>
  <c r="M402"/>
  <c r="AH404"/>
  <c r="AC404"/>
  <c r="AB404"/>
  <c r="AA404"/>
  <c r="Z404"/>
  <c r="W404"/>
  <c r="V404"/>
  <c r="U404"/>
  <c r="T404"/>
  <c r="K404"/>
  <c r="M416"/>
  <c r="AH415"/>
  <c r="AC415"/>
  <c r="AB415"/>
  <c r="AA415"/>
  <c r="Z415"/>
  <c r="W415"/>
  <c r="V415"/>
  <c r="U415"/>
  <c r="T415"/>
  <c r="X415" s="1"/>
  <c r="K415"/>
  <c r="AH411"/>
  <c r="AC411"/>
  <c r="AB411"/>
  <c r="AA411"/>
  <c r="Z411"/>
  <c r="W411"/>
  <c r="V411"/>
  <c r="U411"/>
  <c r="T411"/>
  <c r="K411"/>
  <c r="AH406"/>
  <c r="AC406"/>
  <c r="AB406"/>
  <c r="AA406"/>
  <c r="Z406"/>
  <c r="AD406" s="1"/>
  <c r="W406"/>
  <c r="V406"/>
  <c r="U406"/>
  <c r="T406"/>
  <c r="X406" s="1"/>
  <c r="K406"/>
  <c r="M419"/>
  <c r="AH394"/>
  <c r="AC394"/>
  <c r="AB394"/>
  <c r="AA394"/>
  <c r="Z394"/>
  <c r="Q394"/>
  <c r="W394"/>
  <c r="X404" l="1"/>
  <c r="AD404"/>
  <c r="AD415"/>
  <c r="AD411"/>
  <c r="X411"/>
  <c r="AD394"/>
  <c r="T394"/>
  <c r="V394"/>
  <c r="K394"/>
  <c r="U394"/>
  <c r="AH427"/>
  <c r="AC427"/>
  <c r="AB427"/>
  <c r="AA427"/>
  <c r="Z427"/>
  <c r="W427"/>
  <c r="V427"/>
  <c r="U427"/>
  <c r="T427"/>
  <c r="K427"/>
  <c r="AH426"/>
  <c r="AC426"/>
  <c r="AB426"/>
  <c r="AA426"/>
  <c r="Z426"/>
  <c r="W426"/>
  <c r="V426"/>
  <c r="U426"/>
  <c r="T426"/>
  <c r="K426"/>
  <c r="AH425"/>
  <c r="AC425"/>
  <c r="AB425"/>
  <c r="AA425"/>
  <c r="Z425"/>
  <c r="W425"/>
  <c r="V425"/>
  <c r="U425"/>
  <c r="T425"/>
  <c r="K425"/>
  <c r="AD427" l="1"/>
  <c r="AD426"/>
  <c r="X425"/>
  <c r="AD425"/>
  <c r="X426"/>
  <c r="X394"/>
  <c r="X427"/>
  <c r="K422"/>
  <c r="T422"/>
  <c r="U422"/>
  <c r="V422"/>
  <c r="W422"/>
  <c r="Z422"/>
  <c r="AA422"/>
  <c r="AB422"/>
  <c r="AC422"/>
  <c r="AH422"/>
  <c r="AH410"/>
  <c r="AC410"/>
  <c r="AB410"/>
  <c r="AA410"/>
  <c r="Z410"/>
  <c r="W410"/>
  <c r="V410"/>
  <c r="U410"/>
  <c r="T410"/>
  <c r="K410"/>
  <c r="AH408"/>
  <c r="AC408"/>
  <c r="AB408"/>
  <c r="AA408"/>
  <c r="Z408"/>
  <c r="W408"/>
  <c r="V408"/>
  <c r="U408"/>
  <c r="T408"/>
  <c r="K408"/>
  <c r="AD422" l="1"/>
  <c r="X422"/>
  <c r="AD408"/>
  <c r="AD410"/>
  <c r="X410"/>
  <c r="X408"/>
  <c r="AH421"/>
  <c r="AC421"/>
  <c r="AB421"/>
  <c r="AA421"/>
  <c r="Z421"/>
  <c r="W421"/>
  <c r="V421"/>
  <c r="U421"/>
  <c r="T421"/>
  <c r="K421"/>
  <c r="AH420"/>
  <c r="AC420"/>
  <c r="AB420"/>
  <c r="AA420"/>
  <c r="Z420"/>
  <c r="W420"/>
  <c r="V420"/>
  <c r="U420"/>
  <c r="T420"/>
  <c r="K420"/>
  <c r="AH419"/>
  <c r="AC419"/>
  <c r="AB419"/>
  <c r="AA419"/>
  <c r="Z419"/>
  <c r="W419"/>
  <c r="V419"/>
  <c r="U419"/>
  <c r="K419"/>
  <c r="AH418"/>
  <c r="AC418"/>
  <c r="AB418"/>
  <c r="AA418"/>
  <c r="Z418"/>
  <c r="W418"/>
  <c r="V418"/>
  <c r="U418"/>
  <c r="T418"/>
  <c r="K418"/>
  <c r="T424"/>
  <c r="T417"/>
  <c r="AH417"/>
  <c r="AC417"/>
  <c r="AB417"/>
  <c r="AA417"/>
  <c r="Z417"/>
  <c r="W417"/>
  <c r="V417"/>
  <c r="U417"/>
  <c r="K417"/>
  <c r="AH416"/>
  <c r="AC416"/>
  <c r="AB416"/>
  <c r="AA416"/>
  <c r="Z416"/>
  <c r="W416"/>
  <c r="V416"/>
  <c r="U416"/>
  <c r="T416"/>
  <c r="K416"/>
  <c r="AH414"/>
  <c r="AC414"/>
  <c r="AB414"/>
  <c r="AA414"/>
  <c r="Z414"/>
  <c r="W414"/>
  <c r="V414"/>
  <c r="U414"/>
  <c r="T414"/>
  <c r="K414"/>
  <c r="AH413"/>
  <c r="AC413"/>
  <c r="AB413"/>
  <c r="AA413"/>
  <c r="Z413"/>
  <c r="W413"/>
  <c r="V413"/>
  <c r="U413"/>
  <c r="T413"/>
  <c r="K413"/>
  <c r="K412"/>
  <c r="AH412"/>
  <c r="AC412"/>
  <c r="AB412"/>
  <c r="AA412"/>
  <c r="Z412"/>
  <c r="W412"/>
  <c r="V412"/>
  <c r="U412"/>
  <c r="T412"/>
  <c r="AH409"/>
  <c r="AC409"/>
  <c r="AB409"/>
  <c r="AA409"/>
  <c r="Z409"/>
  <c r="W409"/>
  <c r="V409"/>
  <c r="U409"/>
  <c r="T409"/>
  <c r="K409"/>
  <c r="AH407"/>
  <c r="AC407"/>
  <c r="AB407"/>
  <c r="AA407"/>
  <c r="Z407"/>
  <c r="W407"/>
  <c r="V407"/>
  <c r="U407"/>
  <c r="T407"/>
  <c r="K407"/>
  <c r="AH405"/>
  <c r="AC405"/>
  <c r="AB405"/>
  <c r="AA405"/>
  <c r="Z405"/>
  <c r="W405"/>
  <c r="V405"/>
  <c r="U405"/>
  <c r="T405"/>
  <c r="K405"/>
  <c r="AH403"/>
  <c r="AC403"/>
  <c r="AB403"/>
  <c r="AA403"/>
  <c r="Z403"/>
  <c r="W403"/>
  <c r="V403"/>
  <c r="U403"/>
  <c r="T403"/>
  <c r="K403"/>
  <c r="C314"/>
  <c r="C309"/>
  <c r="C311" s="1"/>
  <c r="D309"/>
  <c r="D311" s="1"/>
  <c r="G309"/>
  <c r="G311" s="1"/>
  <c r="D314"/>
  <c r="C315"/>
  <c r="D315"/>
  <c r="C316"/>
  <c r="D316"/>
  <c r="I319"/>
  <c r="J319"/>
  <c r="L319"/>
  <c r="M319"/>
  <c r="O319"/>
  <c r="P319"/>
  <c r="I320"/>
  <c r="J320"/>
  <c r="L320"/>
  <c r="M320"/>
  <c r="O320"/>
  <c r="P320"/>
  <c r="I321"/>
  <c r="J321"/>
  <c r="L321"/>
  <c r="M321"/>
  <c r="O321"/>
  <c r="P321"/>
  <c r="C322"/>
  <c r="D322"/>
  <c r="E322"/>
  <c r="F322"/>
  <c r="AI333"/>
  <c r="J334"/>
  <c r="V334" s="1"/>
  <c r="M334"/>
  <c r="Q334"/>
  <c r="Z334"/>
  <c r="AA334"/>
  <c r="AB334"/>
  <c r="AC334"/>
  <c r="AH334"/>
  <c r="J335"/>
  <c r="V335" s="1"/>
  <c r="M335"/>
  <c r="Q335"/>
  <c r="Z335"/>
  <c r="AA335"/>
  <c r="AB335"/>
  <c r="AC335"/>
  <c r="AH335"/>
  <c r="J336"/>
  <c r="K336" s="1"/>
  <c r="M336"/>
  <c r="Q336"/>
  <c r="Z336"/>
  <c r="AA336"/>
  <c r="AB336"/>
  <c r="AC336"/>
  <c r="AH336"/>
  <c r="J337"/>
  <c r="M337"/>
  <c r="Q337"/>
  <c r="Z337"/>
  <c r="AA337"/>
  <c r="AB337"/>
  <c r="AC337"/>
  <c r="AH337"/>
  <c r="J338"/>
  <c r="K338" s="1"/>
  <c r="M338"/>
  <c r="Q338"/>
  <c r="Z338"/>
  <c r="AA338"/>
  <c r="AB338"/>
  <c r="AC338"/>
  <c r="AH338"/>
  <c r="J339"/>
  <c r="V339" s="1"/>
  <c r="M339"/>
  <c r="Q339"/>
  <c r="Z339"/>
  <c r="AA339"/>
  <c r="AB339"/>
  <c r="AC339"/>
  <c r="AH339"/>
  <c r="J340"/>
  <c r="K340" s="1"/>
  <c r="M340"/>
  <c r="Q340"/>
  <c r="Z340"/>
  <c r="AA340"/>
  <c r="AB340"/>
  <c r="AC340"/>
  <c r="AH340"/>
  <c r="J341"/>
  <c r="T341" s="1"/>
  <c r="M341"/>
  <c r="Q341"/>
  <c r="Z341"/>
  <c r="AA341"/>
  <c r="AB341"/>
  <c r="AC341"/>
  <c r="AH341"/>
  <c r="J342"/>
  <c r="K342" s="1"/>
  <c r="M342"/>
  <c r="Q342"/>
  <c r="Z342"/>
  <c r="AA342"/>
  <c r="AB342"/>
  <c r="AC342"/>
  <c r="AH342"/>
  <c r="J343"/>
  <c r="M343"/>
  <c r="Q343"/>
  <c r="Z343"/>
  <c r="AA343"/>
  <c r="AB343"/>
  <c r="AC343"/>
  <c r="AH343"/>
  <c r="J344"/>
  <c r="K344" s="1"/>
  <c r="M344"/>
  <c r="Q344"/>
  <c r="Z344"/>
  <c r="AA344"/>
  <c r="AB344"/>
  <c r="AC344"/>
  <c r="AH344"/>
  <c r="J345"/>
  <c r="T345" s="1"/>
  <c r="M345"/>
  <c r="Q345"/>
  <c r="Z345"/>
  <c r="AA345"/>
  <c r="AB345"/>
  <c r="AC345"/>
  <c r="AH345"/>
  <c r="J346"/>
  <c r="K346" s="1"/>
  <c r="M346"/>
  <c r="Q346"/>
  <c r="Z346"/>
  <c r="AA346"/>
  <c r="AB346"/>
  <c r="AC346"/>
  <c r="AH346"/>
  <c r="J347"/>
  <c r="V347" s="1"/>
  <c r="M347"/>
  <c r="Q347"/>
  <c r="Z347"/>
  <c r="AA347"/>
  <c r="AB347"/>
  <c r="AC347"/>
  <c r="AH347"/>
  <c r="J348"/>
  <c r="K348" s="1"/>
  <c r="M348"/>
  <c r="Q348"/>
  <c r="Z348"/>
  <c r="AA348"/>
  <c r="AB348"/>
  <c r="AC348"/>
  <c r="AH348"/>
  <c r="J349"/>
  <c r="T349" s="1"/>
  <c r="M349"/>
  <c r="Q349"/>
  <c r="Z349"/>
  <c r="AA349"/>
  <c r="AB349"/>
  <c r="AC349"/>
  <c r="AH349"/>
  <c r="J350"/>
  <c r="K350" s="1"/>
  <c r="M350"/>
  <c r="Z350"/>
  <c r="AA350"/>
  <c r="AB350"/>
  <c r="AC350"/>
  <c r="AH350"/>
  <c r="J351"/>
  <c r="K351" s="1"/>
  <c r="M351"/>
  <c r="Q351"/>
  <c r="Z351"/>
  <c r="AA351"/>
  <c r="AB351"/>
  <c r="AC351"/>
  <c r="AH351"/>
  <c r="J352"/>
  <c r="V352" s="1"/>
  <c r="M352"/>
  <c r="Q352"/>
  <c r="Z352"/>
  <c r="AA352"/>
  <c r="AB352"/>
  <c r="AC352"/>
  <c r="AH352"/>
  <c r="J353"/>
  <c r="K353" s="1"/>
  <c r="M353"/>
  <c r="Q353"/>
  <c r="Z353"/>
  <c r="AA353"/>
  <c r="AB353"/>
  <c r="AC353"/>
  <c r="AH353"/>
  <c r="J354"/>
  <c r="V354" s="1"/>
  <c r="M354"/>
  <c r="Q354"/>
  <c r="Z354"/>
  <c r="AA354"/>
  <c r="AB354"/>
  <c r="AC354"/>
  <c r="AH354"/>
  <c r="J355"/>
  <c r="K355" s="1"/>
  <c r="M355"/>
  <c r="Q355"/>
  <c r="Z355"/>
  <c r="AA355"/>
  <c r="AB355"/>
  <c r="AC355"/>
  <c r="AH355"/>
  <c r="J356"/>
  <c r="M356"/>
  <c r="Q356"/>
  <c r="Z356"/>
  <c r="AA356"/>
  <c r="AB356"/>
  <c r="AC356"/>
  <c r="AH356"/>
  <c r="J357"/>
  <c r="K357" s="1"/>
  <c r="M357"/>
  <c r="Q357"/>
  <c r="Z357"/>
  <c r="AA357"/>
  <c r="AB357"/>
  <c r="AC357"/>
  <c r="AH357"/>
  <c r="J358"/>
  <c r="V358" s="1"/>
  <c r="M358"/>
  <c r="Q358"/>
  <c r="Z358"/>
  <c r="AA358"/>
  <c r="AB358"/>
  <c r="AC358"/>
  <c r="AH358"/>
  <c r="J359"/>
  <c r="K359" s="1"/>
  <c r="M359"/>
  <c r="Q359"/>
  <c r="Z359"/>
  <c r="AA359"/>
  <c r="AB359"/>
  <c r="AC359"/>
  <c r="AH359"/>
  <c r="J360"/>
  <c r="T360" s="1"/>
  <c r="M360"/>
  <c r="Q360"/>
  <c r="Z360"/>
  <c r="AA360"/>
  <c r="AB360"/>
  <c r="AC360"/>
  <c r="AH360"/>
  <c r="J361"/>
  <c r="K361" s="1"/>
  <c r="M361"/>
  <c r="Q361"/>
  <c r="Z361"/>
  <c r="AA361"/>
  <c r="AB361"/>
  <c r="AC361"/>
  <c r="AH361"/>
  <c r="J362"/>
  <c r="V362" s="1"/>
  <c r="M362"/>
  <c r="Q362"/>
  <c r="Z362"/>
  <c r="AA362"/>
  <c r="AB362"/>
  <c r="AC362"/>
  <c r="AH362"/>
  <c r="J363"/>
  <c r="K363" s="1"/>
  <c r="M363"/>
  <c r="Q363"/>
  <c r="Z363"/>
  <c r="AA363"/>
  <c r="AB363"/>
  <c r="AC363"/>
  <c r="AH363"/>
  <c r="J364"/>
  <c r="M364"/>
  <c r="Q364"/>
  <c r="Z364"/>
  <c r="AA364"/>
  <c r="AB364"/>
  <c r="AC364"/>
  <c r="AH364"/>
  <c r="J365"/>
  <c r="K365" s="1"/>
  <c r="M365"/>
  <c r="Q365"/>
  <c r="Z365"/>
  <c r="AA365"/>
  <c r="AB365"/>
  <c r="AC365"/>
  <c r="AH365"/>
  <c r="J366"/>
  <c r="U366" s="1"/>
  <c r="M366"/>
  <c r="Z366"/>
  <c r="AA366"/>
  <c r="AB366"/>
  <c r="AC366"/>
  <c r="AH366"/>
  <c r="J367"/>
  <c r="V367" s="1"/>
  <c r="M367"/>
  <c r="Q367"/>
  <c r="Z367"/>
  <c r="AA367"/>
  <c r="AB367"/>
  <c r="AC367"/>
  <c r="AH367"/>
  <c r="J368"/>
  <c r="K368" s="1"/>
  <c r="M368"/>
  <c r="Q368"/>
  <c r="Z368"/>
  <c r="AA368"/>
  <c r="AB368"/>
  <c r="AC368"/>
  <c r="AH368"/>
  <c r="J369"/>
  <c r="T369" s="1"/>
  <c r="M369"/>
  <c r="Q369"/>
  <c r="Z369"/>
  <c r="AA369"/>
  <c r="AB369"/>
  <c r="AC369"/>
  <c r="AH369"/>
  <c r="J370"/>
  <c r="K370" s="1"/>
  <c r="M370"/>
  <c r="Q370"/>
  <c r="Z370"/>
  <c r="AA370"/>
  <c r="AB370"/>
  <c r="AC370"/>
  <c r="AH370"/>
  <c r="J371"/>
  <c r="V371" s="1"/>
  <c r="M371"/>
  <c r="Q371"/>
  <c r="Z371"/>
  <c r="AA371"/>
  <c r="AB371"/>
  <c r="AC371"/>
  <c r="AH371"/>
  <c r="J372"/>
  <c r="K372" s="1"/>
  <c r="M372"/>
  <c r="Q372"/>
  <c r="Z372"/>
  <c r="AA372"/>
  <c r="AB372"/>
  <c r="AC372"/>
  <c r="AH372"/>
  <c r="J373"/>
  <c r="M373"/>
  <c r="Q373"/>
  <c r="Z373"/>
  <c r="AA373"/>
  <c r="AB373"/>
  <c r="AC373"/>
  <c r="AH373"/>
  <c r="J374"/>
  <c r="K374" s="1"/>
  <c r="M374"/>
  <c r="Q374"/>
  <c r="Z374"/>
  <c r="AA374"/>
  <c r="AB374"/>
  <c r="AC374"/>
  <c r="AH374"/>
  <c r="J375"/>
  <c r="M375"/>
  <c r="T419" s="1"/>
  <c r="Q375"/>
  <c r="Z375"/>
  <c r="AA375"/>
  <c r="AB375"/>
  <c r="AC375"/>
  <c r="AH375"/>
  <c r="J376"/>
  <c r="K376" s="1"/>
  <c r="M376"/>
  <c r="Q376"/>
  <c r="Z376"/>
  <c r="AA376"/>
  <c r="AB376"/>
  <c r="AC376"/>
  <c r="AH376"/>
  <c r="J377"/>
  <c r="T377" s="1"/>
  <c r="M377"/>
  <c r="Q377"/>
  <c r="Z377"/>
  <c r="AA377"/>
  <c r="AB377"/>
  <c r="AC377"/>
  <c r="AH377"/>
  <c r="J378"/>
  <c r="K378" s="1"/>
  <c r="M378"/>
  <c r="Q378"/>
  <c r="Z378"/>
  <c r="AA378"/>
  <c r="AB378"/>
  <c r="AC378"/>
  <c r="AH378"/>
  <c r="P380"/>
  <c r="AI380"/>
  <c r="J381"/>
  <c r="V381" s="1"/>
  <c r="M381"/>
  <c r="Q381"/>
  <c r="Z381"/>
  <c r="AA381"/>
  <c r="AB381"/>
  <c r="AC381"/>
  <c r="AH381"/>
  <c r="J382"/>
  <c r="K382" s="1"/>
  <c r="M382"/>
  <c r="Q382"/>
  <c r="Z382"/>
  <c r="AA382"/>
  <c r="AB382"/>
  <c r="AC382"/>
  <c r="AH382"/>
  <c r="J383"/>
  <c r="V383" s="1"/>
  <c r="M383"/>
  <c r="Q383"/>
  <c r="Z383"/>
  <c r="AA383"/>
  <c r="AB383"/>
  <c r="AC383"/>
  <c r="AH383"/>
  <c r="J384"/>
  <c r="K384" s="1"/>
  <c r="M384"/>
  <c r="Q384"/>
  <c r="Z384"/>
  <c r="AA384"/>
  <c r="AB384"/>
  <c r="AC384"/>
  <c r="AH384"/>
  <c r="J385"/>
  <c r="V385" s="1"/>
  <c r="M385"/>
  <c r="Q385"/>
  <c r="Z385"/>
  <c r="AA385"/>
  <c r="AB385"/>
  <c r="AC385"/>
  <c r="AH385"/>
  <c r="J386"/>
  <c r="K386" s="1"/>
  <c r="M386"/>
  <c r="Q386"/>
  <c r="Z386"/>
  <c r="AA386"/>
  <c r="AB386"/>
  <c r="AC386"/>
  <c r="AH386"/>
  <c r="P388"/>
  <c r="AI388"/>
  <c r="J389"/>
  <c r="T389" s="1"/>
  <c r="M389"/>
  <c r="Q389"/>
  <c r="Z389"/>
  <c r="AA389"/>
  <c r="AB389"/>
  <c r="AC389"/>
  <c r="AH389"/>
  <c r="J390"/>
  <c r="K390" s="1"/>
  <c r="M390"/>
  <c r="Q390"/>
  <c r="Z390"/>
  <c r="Z388" s="1"/>
  <c r="AA390"/>
  <c r="AB390"/>
  <c r="AC390"/>
  <c r="AH390"/>
  <c r="P392"/>
  <c r="AI392"/>
  <c r="T393"/>
  <c r="Q393"/>
  <c r="Z393"/>
  <c r="AA393"/>
  <c r="AB393"/>
  <c r="AC393"/>
  <c r="AH393"/>
  <c r="K396"/>
  <c r="Q396"/>
  <c r="Z396"/>
  <c r="AA396"/>
  <c r="AB396"/>
  <c r="AC396"/>
  <c r="AH396"/>
  <c r="P398"/>
  <c r="AI398"/>
  <c r="J399"/>
  <c r="T399" s="1"/>
  <c r="M399"/>
  <c r="Q399"/>
  <c r="Z399"/>
  <c r="AA399"/>
  <c r="AB399"/>
  <c r="AC399"/>
  <c r="AH399"/>
  <c r="J400"/>
  <c r="K400" s="1"/>
  <c r="M400"/>
  <c r="Q400"/>
  <c r="Z400"/>
  <c r="AA400"/>
  <c r="AB400"/>
  <c r="AC400"/>
  <c r="AH400"/>
  <c r="P402"/>
  <c r="Q402"/>
  <c r="AI402"/>
  <c r="K424"/>
  <c r="U424"/>
  <c r="V424"/>
  <c r="W424"/>
  <c r="Z424"/>
  <c r="Z402" s="1"/>
  <c r="AA424"/>
  <c r="AB424"/>
  <c r="AB402" s="1"/>
  <c r="AB331" s="1"/>
  <c r="AC424"/>
  <c r="AH424"/>
  <c r="T402" l="1"/>
  <c r="W402"/>
  <c r="U402"/>
  <c r="U331" s="1"/>
  <c r="V402"/>
  <c r="M333"/>
  <c r="V378"/>
  <c r="V340"/>
  <c r="W350"/>
  <c r="V344"/>
  <c r="V372"/>
  <c r="T340"/>
  <c r="V361"/>
  <c r="X413"/>
  <c r="AD413"/>
  <c r="X416"/>
  <c r="AD416"/>
  <c r="X418"/>
  <c r="AD418"/>
  <c r="AD420"/>
  <c r="V368"/>
  <c r="U350"/>
  <c r="V345"/>
  <c r="AD340"/>
  <c r="V338"/>
  <c r="V374"/>
  <c r="AD368"/>
  <c r="V353"/>
  <c r="T338"/>
  <c r="T374"/>
  <c r="T373"/>
  <c r="V357"/>
  <c r="T346"/>
  <c r="AD414"/>
  <c r="X419"/>
  <c r="AD419"/>
  <c r="AD421"/>
  <c r="V360"/>
  <c r="V346"/>
  <c r="V373"/>
  <c r="T368"/>
  <c r="V396"/>
  <c r="T396"/>
  <c r="AD334"/>
  <c r="X417"/>
  <c r="K334"/>
  <c r="U334"/>
  <c r="AB388"/>
  <c r="V384"/>
  <c r="AD376"/>
  <c r="V375"/>
  <c r="W374"/>
  <c r="U374"/>
  <c r="T372"/>
  <c r="V363"/>
  <c r="T361"/>
  <c r="V359"/>
  <c r="AD355"/>
  <c r="V355"/>
  <c r="W346"/>
  <c r="U346"/>
  <c r="T344"/>
  <c r="T337"/>
  <c r="V336"/>
  <c r="AD417"/>
  <c r="T331"/>
  <c r="X421"/>
  <c r="V331"/>
  <c r="W331"/>
  <c r="X420"/>
  <c r="X412"/>
  <c r="X414"/>
  <c r="V386"/>
  <c r="V382"/>
  <c r="AD370"/>
  <c r="V370"/>
  <c r="AD365"/>
  <c r="T365"/>
  <c r="V365"/>
  <c r="W361"/>
  <c r="U361"/>
  <c r="T359"/>
  <c r="T356"/>
  <c r="T355"/>
  <c r="T353"/>
  <c r="T352"/>
  <c r="V351"/>
  <c r="AD348"/>
  <c r="V348"/>
  <c r="AD342"/>
  <c r="V342"/>
  <c r="V337"/>
  <c r="T334"/>
  <c r="X403"/>
  <c r="AD403"/>
  <c r="X405"/>
  <c r="AD405"/>
  <c r="X407"/>
  <c r="AD407"/>
  <c r="X409"/>
  <c r="AD409"/>
  <c r="AD378"/>
  <c r="AD363"/>
  <c r="AD357"/>
  <c r="AD412"/>
  <c r="Q392"/>
  <c r="V390"/>
  <c r="T384"/>
  <c r="T378"/>
  <c r="T376"/>
  <c r="V376"/>
  <c r="T370"/>
  <c r="T364"/>
  <c r="T363"/>
  <c r="T357"/>
  <c r="W353"/>
  <c r="U353"/>
  <c r="T351"/>
  <c r="T348"/>
  <c r="V343"/>
  <c r="T342"/>
  <c r="W338"/>
  <c r="U338"/>
  <c r="T336"/>
  <c r="AC402"/>
  <c r="AC331" s="1"/>
  <c r="AA402"/>
  <c r="AA331" s="1"/>
  <c r="T392"/>
  <c r="Q388"/>
  <c r="AD382"/>
  <c r="AD374"/>
  <c r="AD366"/>
  <c r="AD361"/>
  <c r="AD353"/>
  <c r="AD346"/>
  <c r="AD338"/>
  <c r="AD424"/>
  <c r="V393"/>
  <c r="T390"/>
  <c r="T388" s="1"/>
  <c r="T386"/>
  <c r="T385"/>
  <c r="W384"/>
  <c r="U384"/>
  <c r="V377"/>
  <c r="AD372"/>
  <c r="W372"/>
  <c r="U372"/>
  <c r="V369"/>
  <c r="V364"/>
  <c r="AD359"/>
  <c r="W359"/>
  <c r="U359"/>
  <c r="V356"/>
  <c r="AD351"/>
  <c r="W351"/>
  <c r="U351"/>
  <c r="V349"/>
  <c r="AD344"/>
  <c r="W344"/>
  <c r="U344"/>
  <c r="V341"/>
  <c r="AD336"/>
  <c r="W336"/>
  <c r="U336"/>
  <c r="AD390"/>
  <c r="AD396"/>
  <c r="W396"/>
  <c r="U396"/>
  <c r="M392"/>
  <c r="AC388"/>
  <c r="V389"/>
  <c r="AD384"/>
  <c r="AD386"/>
  <c r="W386"/>
  <c r="U386"/>
  <c r="T382"/>
  <c r="T381"/>
  <c r="V400"/>
  <c r="AD400"/>
  <c r="AB398"/>
  <c r="Z398"/>
  <c r="V399"/>
  <c r="V398" s="1"/>
  <c r="P333"/>
  <c r="AC398"/>
  <c r="T400"/>
  <c r="T398" s="1"/>
  <c r="Q398"/>
  <c r="Q380"/>
  <c r="AB380"/>
  <c r="Z380"/>
  <c r="W400"/>
  <c r="U400"/>
  <c r="M398"/>
  <c r="AB392"/>
  <c r="Z392"/>
  <c r="AC392"/>
  <c r="W390"/>
  <c r="U390"/>
  <c r="M388"/>
  <c r="W382"/>
  <c r="U382"/>
  <c r="M380"/>
  <c r="W378"/>
  <c r="U378"/>
  <c r="W376"/>
  <c r="U376"/>
  <c r="W370"/>
  <c r="U370"/>
  <c r="W368"/>
  <c r="U368"/>
  <c r="W365"/>
  <c r="U365"/>
  <c r="W363"/>
  <c r="U363"/>
  <c r="W357"/>
  <c r="U357"/>
  <c r="W355"/>
  <c r="U355"/>
  <c r="V350"/>
  <c r="T350"/>
  <c r="W348"/>
  <c r="U348"/>
  <c r="W342"/>
  <c r="U342"/>
  <c r="W340"/>
  <c r="U340"/>
  <c r="AC333"/>
  <c r="W334"/>
  <c r="Z331"/>
  <c r="AA398"/>
  <c r="AD399"/>
  <c r="AA392"/>
  <c r="AD393"/>
  <c r="AA388"/>
  <c r="AD389"/>
  <c r="K383"/>
  <c r="U383"/>
  <c r="W383"/>
  <c r="AA380"/>
  <c r="AD381"/>
  <c r="K375"/>
  <c r="U375"/>
  <c r="W375"/>
  <c r="K371"/>
  <c r="U371"/>
  <c r="W371"/>
  <c r="K367"/>
  <c r="U367"/>
  <c r="W367"/>
  <c r="K366"/>
  <c r="T366"/>
  <c r="V366"/>
  <c r="K362"/>
  <c r="U362"/>
  <c r="W362"/>
  <c r="K358"/>
  <c r="U358"/>
  <c r="W358"/>
  <c r="K354"/>
  <c r="U354"/>
  <c r="W354"/>
  <c r="K347"/>
  <c r="U347"/>
  <c r="W347"/>
  <c r="K343"/>
  <c r="U343"/>
  <c r="W343"/>
  <c r="K339"/>
  <c r="U339"/>
  <c r="W339"/>
  <c r="K335"/>
  <c r="U335"/>
  <c r="W335"/>
  <c r="K399"/>
  <c r="U399"/>
  <c r="W399"/>
  <c r="K393"/>
  <c r="U393"/>
  <c r="W393"/>
  <c r="K389"/>
  <c r="U389"/>
  <c r="W389"/>
  <c r="K385"/>
  <c r="U385"/>
  <c r="W385"/>
  <c r="K381"/>
  <c r="U381"/>
  <c r="W381"/>
  <c r="K377"/>
  <c r="U377"/>
  <c r="W377"/>
  <c r="K373"/>
  <c r="U373"/>
  <c r="W373"/>
  <c r="K369"/>
  <c r="U369"/>
  <c r="W369"/>
  <c r="K364"/>
  <c r="U364"/>
  <c r="W364"/>
  <c r="K360"/>
  <c r="U360"/>
  <c r="W360"/>
  <c r="K356"/>
  <c r="U356"/>
  <c r="W356"/>
  <c r="K352"/>
  <c r="U352"/>
  <c r="W352"/>
  <c r="K349"/>
  <c r="U349"/>
  <c r="W349"/>
  <c r="K345"/>
  <c r="U345"/>
  <c r="W345"/>
  <c r="K341"/>
  <c r="U341"/>
  <c r="W341"/>
  <c r="K337"/>
  <c r="U337"/>
  <c r="W337"/>
  <c r="AD385"/>
  <c r="AC380"/>
  <c r="AD377"/>
  <c r="AD373"/>
  <c r="AD369"/>
  <c r="AD364"/>
  <c r="AD360"/>
  <c r="AD356"/>
  <c r="AD352"/>
  <c r="AD349"/>
  <c r="AD345"/>
  <c r="AD341"/>
  <c r="AD337"/>
  <c r="AB333"/>
  <c r="Z333"/>
  <c r="Z328" s="1"/>
  <c r="E305" s="1"/>
  <c r="X424"/>
  <c r="AD383"/>
  <c r="T383"/>
  <c r="AD375"/>
  <c r="T375"/>
  <c r="AD371"/>
  <c r="T371"/>
  <c r="AD367"/>
  <c r="T367"/>
  <c r="W366"/>
  <c r="AD362"/>
  <c r="T362"/>
  <c r="AD358"/>
  <c r="T358"/>
  <c r="AD354"/>
  <c r="T354"/>
  <c r="AD350"/>
  <c r="AD347"/>
  <c r="T347"/>
  <c r="AD343"/>
  <c r="T343"/>
  <c r="AD339"/>
  <c r="T339"/>
  <c r="AD335"/>
  <c r="T335"/>
  <c r="AA333"/>
  <c r="V388" l="1"/>
  <c r="X361"/>
  <c r="X346"/>
  <c r="X374"/>
  <c r="AA330"/>
  <c r="AB329"/>
  <c r="V392"/>
  <c r="V330" s="1"/>
  <c r="X342"/>
  <c r="X348"/>
  <c r="X355"/>
  <c r="X357"/>
  <c r="X378"/>
  <c r="V380"/>
  <c r="X370"/>
  <c r="X368"/>
  <c r="X365"/>
  <c r="X353"/>
  <c r="X340"/>
  <c r="AD388"/>
  <c r="X386"/>
  <c r="X344"/>
  <c r="X359"/>
  <c r="X372"/>
  <c r="X336"/>
  <c r="X338"/>
  <c r="X351"/>
  <c r="X363"/>
  <c r="X376"/>
  <c r="X358"/>
  <c r="X371"/>
  <c r="AC329"/>
  <c r="W392"/>
  <c r="AD402"/>
  <c r="AD331" s="1"/>
  <c r="X384"/>
  <c r="U333"/>
  <c r="Z329"/>
  <c r="X343"/>
  <c r="T330"/>
  <c r="X396"/>
  <c r="Z330"/>
  <c r="X334"/>
  <c r="AD380"/>
  <c r="AB330"/>
  <c r="X400"/>
  <c r="AD398"/>
  <c r="W398"/>
  <c r="AC330"/>
  <c r="Q333"/>
  <c r="F323" s="1"/>
  <c r="X382"/>
  <c r="X383"/>
  <c r="X390"/>
  <c r="AA329"/>
  <c r="X337"/>
  <c r="X345"/>
  <c r="X352"/>
  <c r="X360"/>
  <c r="X369"/>
  <c r="X377"/>
  <c r="W380"/>
  <c r="X385"/>
  <c r="W388"/>
  <c r="W333"/>
  <c r="V333"/>
  <c r="X350"/>
  <c r="X335"/>
  <c r="T333"/>
  <c r="AD333"/>
  <c r="U392"/>
  <c r="X393"/>
  <c r="U380"/>
  <c r="X381"/>
  <c r="U388"/>
  <c r="X389"/>
  <c r="U398"/>
  <c r="X399"/>
  <c r="T380"/>
  <c r="X339"/>
  <c r="X347"/>
  <c r="X354"/>
  <c r="X362"/>
  <c r="X367"/>
  <c r="X375"/>
  <c r="X341"/>
  <c r="X349"/>
  <c r="X356"/>
  <c r="X364"/>
  <c r="X373"/>
  <c r="X366"/>
  <c r="X402"/>
  <c r="X331" s="1"/>
  <c r="AD392"/>
  <c r="AB328" l="1"/>
  <c r="E307" s="1"/>
  <c r="E315" s="1"/>
  <c r="V329"/>
  <c r="V328" s="1"/>
  <c r="F307" s="1"/>
  <c r="AA328"/>
  <c r="E306" s="1"/>
  <c r="E314" s="1"/>
  <c r="AD329"/>
  <c r="W330"/>
  <c r="AC328"/>
  <c r="E308" s="1"/>
  <c r="E316" s="1"/>
  <c r="X398"/>
  <c r="X388"/>
  <c r="AD330"/>
  <c r="X380"/>
  <c r="W329"/>
  <c r="U329"/>
  <c r="U330"/>
  <c r="X392"/>
  <c r="T329"/>
  <c r="T328" s="1"/>
  <c r="F305" s="1"/>
  <c r="X333"/>
  <c r="X330" l="1"/>
  <c r="AD328"/>
  <c r="M307"/>
  <c r="L307"/>
  <c r="F315"/>
  <c r="J315" s="1"/>
  <c r="I307"/>
  <c r="J307"/>
  <c r="W328"/>
  <c r="F308" s="1"/>
  <c r="J308" s="1"/>
  <c r="O307"/>
  <c r="E309"/>
  <c r="E311" s="1"/>
  <c r="P307"/>
  <c r="X329"/>
  <c r="U328"/>
  <c r="F306" s="1"/>
  <c r="J306" s="1"/>
  <c r="J305"/>
  <c r="M305"/>
  <c r="P305"/>
  <c r="I305"/>
  <c r="L305"/>
  <c r="O305"/>
  <c r="X328" l="1"/>
  <c r="L315"/>
  <c r="P315"/>
  <c r="O315"/>
  <c r="I315"/>
  <c r="M315"/>
  <c r="L308"/>
  <c r="M308"/>
  <c r="O308"/>
  <c r="I308"/>
  <c r="F316"/>
  <c r="J316" s="1"/>
  <c r="P308"/>
  <c r="I306"/>
  <c r="F309"/>
  <c r="M309" s="1"/>
  <c r="O306"/>
  <c r="M306"/>
  <c r="F314"/>
  <c r="J314" s="1"/>
  <c r="L306"/>
  <c r="P306"/>
  <c r="L309" l="1"/>
  <c r="P316"/>
  <c r="L316"/>
  <c r="I309"/>
  <c r="O309"/>
  <c r="I316"/>
  <c r="O314"/>
  <c r="O316"/>
  <c r="M316"/>
  <c r="J309"/>
  <c r="M314"/>
  <c r="I314"/>
  <c r="P309"/>
  <c r="L314"/>
  <c r="P314"/>
  <c r="F311"/>
</calcChain>
</file>

<file path=xl/sharedStrings.xml><?xml version="1.0" encoding="utf-8"?>
<sst xmlns="http://schemas.openxmlformats.org/spreadsheetml/2006/main" count="959" uniqueCount="435">
  <si>
    <t>1000</t>
  </si>
  <si>
    <t>Restrtd GF</t>
  </si>
  <si>
    <t>DGF</t>
  </si>
  <si>
    <t>CBR Fund</t>
  </si>
  <si>
    <t>Other</t>
  </si>
  <si>
    <t>Fed Rcpts</t>
  </si>
  <si>
    <t>Federal</t>
  </si>
  <si>
    <t>G/F Match</t>
  </si>
  <si>
    <t>UGF</t>
  </si>
  <si>
    <t>Gen Fund</t>
  </si>
  <si>
    <t>GF/Prgm</t>
  </si>
  <si>
    <t>GF/MHTIA</t>
  </si>
  <si>
    <t>I/A Rcpts</t>
  </si>
  <si>
    <t>G/O Bonds</t>
  </si>
  <si>
    <t>Rev Bonds</t>
  </si>
  <si>
    <t>UA/INT INC</t>
  </si>
  <si>
    <t>AACTS Fund</t>
  </si>
  <si>
    <t>Rail Enrgy</t>
  </si>
  <si>
    <t>Al/Drg RLF</t>
  </si>
  <si>
    <t>Donat Comm</t>
  </si>
  <si>
    <t>UA/DFA SVC</t>
  </si>
  <si>
    <t>CSSD Fed</t>
  </si>
  <si>
    <t>Group Ben</t>
  </si>
  <si>
    <t>EVOS Civil</t>
  </si>
  <si>
    <t>Reforest</t>
  </si>
  <si>
    <t>Grain Fund</t>
  </si>
  <si>
    <t>Agric RLF</t>
  </si>
  <si>
    <t>Corp Rcpts</t>
  </si>
  <si>
    <t>FICA Acct</t>
  </si>
  <si>
    <t>Fish/Game</t>
  </si>
  <si>
    <t>Sci/Tech</t>
  </si>
  <si>
    <t>HwyCapital</t>
  </si>
  <si>
    <t>IntAirport</t>
  </si>
  <si>
    <t>Pre90 PRGM</t>
  </si>
  <si>
    <t>PERS Trust</t>
  </si>
  <si>
    <t>School Fnd</t>
  </si>
  <si>
    <t>Sec Injury</t>
  </si>
  <si>
    <t>Fish Fund</t>
  </si>
  <si>
    <t>Surpl Prop</t>
  </si>
  <si>
    <t>Teach Ret</t>
  </si>
  <si>
    <t>Vets RLF</t>
  </si>
  <si>
    <t>Cm Fish Ln</t>
  </si>
  <si>
    <t>GF/MH</t>
  </si>
  <si>
    <t>UA/STF SVC</t>
  </si>
  <si>
    <t>UA/ICR</t>
  </si>
  <si>
    <t>Real Est</t>
  </si>
  <si>
    <t>PF ERA</t>
  </si>
  <si>
    <t>Jud Retire</t>
  </si>
  <si>
    <t>Impact Aid</t>
  </si>
  <si>
    <t>ADRF</t>
  </si>
  <si>
    <t>Nat Guard</t>
  </si>
  <si>
    <t>Educ Loan</t>
  </si>
  <si>
    <t>SSBG</t>
  </si>
  <si>
    <t>Univ Rcpt</t>
  </si>
  <si>
    <t>Trng Bldg</t>
  </si>
  <si>
    <t>PFD Fund</t>
  </si>
  <si>
    <t>RuralEcDev</t>
  </si>
  <si>
    <t>Oil/Haz Fd</t>
  </si>
  <si>
    <t>Invst Loss</t>
  </si>
  <si>
    <t>STEP</t>
  </si>
  <si>
    <t>IA/OIL HAZ</t>
  </si>
  <si>
    <t>Elect Svc</t>
  </si>
  <si>
    <t xml:space="preserve">Small Bus </t>
  </si>
  <si>
    <t>Tour RLF</t>
  </si>
  <si>
    <t>Corr Ind</t>
  </si>
  <si>
    <t>OF(Pre'84)</t>
  </si>
  <si>
    <t>CIP Rcpts</t>
  </si>
  <si>
    <t>Power Proj</t>
  </si>
  <si>
    <t>NPR Fund</t>
  </si>
  <si>
    <t>House Loan</t>
  </si>
  <si>
    <t>Rural Elec</t>
  </si>
  <si>
    <t>Pub School</t>
  </si>
  <si>
    <t>Mining RLF</t>
  </si>
  <si>
    <t>Child Care</t>
  </si>
  <si>
    <t>Hist Dist</t>
  </si>
  <si>
    <t>FishEn RLF</t>
  </si>
  <si>
    <t>Alt Energy</t>
  </si>
  <si>
    <t>Res Energy</t>
  </si>
  <si>
    <t>Pwr Dv RLF</t>
  </si>
  <si>
    <t>Bulk Fuel</t>
  </si>
  <si>
    <t>Cln Wtr Fd</t>
  </si>
  <si>
    <t>Marine Hwy</t>
  </si>
  <si>
    <t>Gifts/Grnt</t>
  </si>
  <si>
    <t>Sr Housing</t>
  </si>
  <si>
    <t>Tank RLF</t>
  </si>
  <si>
    <t>Schl Const</t>
  </si>
  <si>
    <t>Info Svc</t>
  </si>
  <si>
    <t>Vessel Rep</t>
  </si>
  <si>
    <t>Educ Facil</t>
  </si>
  <si>
    <t>Alyeska</t>
  </si>
  <si>
    <t>Rail InTie</t>
  </si>
  <si>
    <t>SE Energy</t>
  </si>
  <si>
    <t>Muni Match</t>
  </si>
  <si>
    <t>UnInc Mtch</t>
  </si>
  <si>
    <t>PCE Fund</t>
  </si>
  <si>
    <t>4 Dam Pool</t>
  </si>
  <si>
    <t>GF/Desig</t>
  </si>
  <si>
    <t>MHTAAR</t>
  </si>
  <si>
    <t>Clean Air</t>
  </si>
  <si>
    <t>MHT Admin</t>
  </si>
  <si>
    <t>Med Facil</t>
  </si>
  <si>
    <t>----------</t>
  </si>
  <si>
    <t>AETNA Res</t>
  </si>
  <si>
    <t>ChildTrErn</t>
  </si>
  <si>
    <t>ChildTrPrn</t>
  </si>
  <si>
    <t>Drk Wtr Fd</t>
  </si>
  <si>
    <t>AAC Fund</t>
  </si>
  <si>
    <t>AIDEA Rcpt</t>
  </si>
  <si>
    <t>AHFC Rcpts</t>
  </si>
  <si>
    <t>AMBB Rcpts</t>
  </si>
  <si>
    <t>PF Gross</t>
  </si>
  <si>
    <t>AEA Rcpts</t>
  </si>
  <si>
    <t>Stat Desig</t>
  </si>
  <si>
    <t>Test Fish</t>
  </si>
  <si>
    <t>APUC Rcpts</t>
  </si>
  <si>
    <t>FishFndInc</t>
  </si>
  <si>
    <t>IntAptCons</t>
  </si>
  <si>
    <t>AHFC Bonds</t>
  </si>
  <si>
    <t>EVOS Rest</t>
  </si>
  <si>
    <t>ITBEndEarn</t>
  </si>
  <si>
    <t>Dis Relief</t>
  </si>
  <si>
    <t>VocRehab F</t>
  </si>
  <si>
    <t>Pioneers'</t>
  </si>
  <si>
    <t>Tobac Setl</t>
  </si>
  <si>
    <t>Motor Fuel</t>
  </si>
  <si>
    <t>MultiFunds</t>
  </si>
  <si>
    <t>LIC/PER/CT</t>
  </si>
  <si>
    <t>Care/Trmnt</t>
  </si>
  <si>
    <t>Res Receip</t>
  </si>
  <si>
    <t>APA Plant</t>
  </si>
  <si>
    <t>Cont Reimb</t>
  </si>
  <si>
    <t>User Fees</t>
  </si>
  <si>
    <t>Child Sup</t>
  </si>
  <si>
    <t>Legal Recp</t>
  </si>
  <si>
    <t>Handcap Fn</t>
  </si>
  <si>
    <t>ARRC Fund</t>
  </si>
  <si>
    <t>Publ/Other</t>
  </si>
  <si>
    <t>CSSD Admin</t>
  </si>
  <si>
    <t>F&amp;G CFP</t>
  </si>
  <si>
    <t>AMHS Dup</t>
  </si>
  <si>
    <t>SBS IA</t>
  </si>
  <si>
    <t>DComp IA</t>
  </si>
  <si>
    <t>Hlth I/A</t>
  </si>
  <si>
    <t>AHFC Div</t>
  </si>
  <si>
    <t>AIDEA Div</t>
  </si>
  <si>
    <t>RCA Rcpts</t>
  </si>
  <si>
    <t>RHIF/MM</t>
  </si>
  <si>
    <t>RHIF/LTC</t>
  </si>
  <si>
    <t>CWF Bond</t>
  </si>
  <si>
    <t>AIPP Fund</t>
  </si>
  <si>
    <t>Fee Supp</t>
  </si>
  <si>
    <t>PublicBldg</t>
  </si>
  <si>
    <t>AATP Fund</t>
  </si>
  <si>
    <t>TAPL</t>
  </si>
  <si>
    <t>ASLC Div</t>
  </si>
  <si>
    <t>VoTech Ed</t>
  </si>
  <si>
    <t>AFSC Rcpts</t>
  </si>
  <si>
    <t>State Land</t>
  </si>
  <si>
    <t>Shore Fish</t>
  </si>
  <si>
    <t>Timber Rcp</t>
  </si>
  <si>
    <t>Rcpt Svcs</t>
  </si>
  <si>
    <t>Wrkrs Safe</t>
  </si>
  <si>
    <t>Emp Pay</t>
  </si>
  <si>
    <t>DWF Bond</t>
  </si>
  <si>
    <t>M/C Protec</t>
  </si>
  <si>
    <t>RRD Fund</t>
  </si>
  <si>
    <t>AOGCC Rct</t>
  </si>
  <si>
    <t>COP</t>
  </si>
  <si>
    <t>Rural Dev</t>
  </si>
  <si>
    <t>CBR/MH</t>
  </si>
  <si>
    <t>Vessel Com</t>
  </si>
  <si>
    <t>TobSetSale</t>
  </si>
  <si>
    <t>Tob ED/CES</t>
  </si>
  <si>
    <t>PCE Endow</t>
  </si>
  <si>
    <t>SBED RLF</t>
  </si>
  <si>
    <t>PFD Crim</t>
  </si>
  <si>
    <t>Bldg Safe</t>
  </si>
  <si>
    <t>GF MisEarn</t>
  </si>
  <si>
    <t>UA I/A</t>
  </si>
  <si>
    <t>BLic&amp;Corp</t>
  </si>
  <si>
    <t>Sci/T End</t>
  </si>
  <si>
    <t>ITB Endow</t>
  </si>
  <si>
    <t>temp code</t>
  </si>
  <si>
    <t>PFC</t>
  </si>
  <si>
    <t>A/D T&amp;P Fd</t>
  </si>
  <si>
    <t>Vets Endow</t>
  </si>
  <si>
    <t>Ed Cn/Mnt</t>
  </si>
  <si>
    <t>Trans Proj</t>
  </si>
  <si>
    <t>GOB DSFUND</t>
  </si>
  <si>
    <t>Elect Fund</t>
  </si>
  <si>
    <t>ASLC Bonds</t>
  </si>
  <si>
    <t>Fed MH</t>
  </si>
  <si>
    <t>Fed Unrstr</t>
  </si>
  <si>
    <t>SeniorCare</t>
  </si>
  <si>
    <t>Adak Air</t>
  </si>
  <si>
    <t>DEED CIP</t>
  </si>
  <si>
    <t>Mine Trust</t>
  </si>
  <si>
    <t>MaintGrant</t>
  </si>
  <si>
    <t>F&amp;G NonDed</t>
  </si>
  <si>
    <t>SpecVehRct</t>
  </si>
  <si>
    <t>Master LOC</t>
  </si>
  <si>
    <t>AK Cap Fnd</t>
  </si>
  <si>
    <t>F&amp;GRevBond</t>
  </si>
  <si>
    <t>Sportfish</t>
  </si>
  <si>
    <t>VehRntlTax</t>
  </si>
  <si>
    <t>CFEC Rcpts</t>
  </si>
  <si>
    <t>Anat Fnd</t>
  </si>
  <si>
    <t>WCBenGF</t>
  </si>
  <si>
    <t>Ocn Ranger</t>
  </si>
  <si>
    <t>CVP Tax</t>
  </si>
  <si>
    <t>RCS Impact</t>
  </si>
  <si>
    <t>Fuel Bridg</t>
  </si>
  <si>
    <t>Capstone</t>
  </si>
  <si>
    <t>Ren Energy</t>
  </si>
  <si>
    <t>Gamble Tax</t>
  </si>
  <si>
    <t>Stimulus09</t>
  </si>
  <si>
    <t>AHCC</t>
  </si>
  <si>
    <t>WhitTunnel</t>
  </si>
  <si>
    <t>UCR Rcpts</t>
  </si>
  <si>
    <t>Boat Rcpts</t>
  </si>
  <si>
    <t>NGF Earn</t>
  </si>
  <si>
    <t>146(c)code</t>
  </si>
  <si>
    <t>Engy Tech</t>
  </si>
  <si>
    <t>Crime VCF</t>
  </si>
  <si>
    <t>Legal Serv</t>
  </si>
  <si>
    <t>REAA Fund</t>
  </si>
  <si>
    <t>CharterRLF</t>
  </si>
  <si>
    <t>MariculRLF</t>
  </si>
  <si>
    <t>CQuota RLF</t>
  </si>
  <si>
    <t xml:space="preserve">High Ed </t>
  </si>
  <si>
    <t>Micro RLF</t>
  </si>
  <si>
    <t>UGFSequest</t>
  </si>
  <si>
    <t>AGDC-ISP</t>
  </si>
  <si>
    <t>CleanAdmin</t>
  </si>
  <si>
    <t>DrinkAdmin</t>
  </si>
  <si>
    <t>ISPF-I/A</t>
  </si>
  <si>
    <t>MBB Bonds</t>
  </si>
  <si>
    <t>LicPlates</t>
  </si>
  <si>
    <t>AGDC-LNG</t>
  </si>
  <si>
    <t>AK LNG I/A</t>
  </si>
  <si>
    <t>VocRehab S</t>
  </si>
  <si>
    <t>VaccAssess</t>
  </si>
  <si>
    <t>AvGas Tax</t>
  </si>
  <si>
    <t>Undefined</t>
  </si>
  <si>
    <t>Department of Education and Early Development</t>
  </si>
  <si>
    <t>All Dollars in Thousands</t>
  </si>
  <si>
    <t>FY15 Mgt Pln</t>
  </si>
  <si>
    <t>FY16 Adj Base</t>
  </si>
  <si>
    <t>FY16 Governor Endorsed</t>
  </si>
  <si>
    <t>House Subcom</t>
  </si>
  <si>
    <t>Senate Subcom</t>
  </si>
  <si>
    <t>FY15 Mgt Pln to House Subcommittee</t>
  </si>
  <si>
    <t>FY16 Adj Base to House Subcommittee</t>
  </si>
  <si>
    <t>Governor to House Subcommittee</t>
  </si>
  <si>
    <t>Prepared by:</t>
  </si>
  <si>
    <t>Unrestricted GF</t>
  </si>
  <si>
    <t>Date:</t>
  </si>
  <si>
    <t>Designated GF</t>
  </si>
  <si>
    <t>Time</t>
  </si>
  <si>
    <t>Status:</t>
  </si>
  <si>
    <t>Federal Funds</t>
  </si>
  <si>
    <t>Total</t>
  </si>
  <si>
    <t>Check (Enter #s from LFD reports)</t>
  </si>
  <si>
    <t>Should equal zero</t>
  </si>
  <si>
    <t>Pink cells differ from Governor's Request</t>
  </si>
  <si>
    <t>Enter Data in Blue Cells</t>
  </si>
  <si>
    <t>Funding Summary</t>
  </si>
  <si>
    <t>General Funds Total</t>
  </si>
  <si>
    <r>
      <t>Positions</t>
    </r>
    <r>
      <rPr>
        <b/>
        <i/>
        <u/>
        <sz val="10"/>
        <rFont val="Arial"/>
        <family val="2"/>
      </rPr>
      <t xml:space="preserve"> (Enter position counts from LFD reports)</t>
    </r>
  </si>
  <si>
    <t>PFTs</t>
  </si>
  <si>
    <t>PPTs</t>
  </si>
  <si>
    <t>Temps</t>
  </si>
  <si>
    <t>Total Positions</t>
  </si>
  <si>
    <t>Position Check (Should equal zero)</t>
  </si>
  <si>
    <t>GOVERNOR</t>
  </si>
  <si>
    <t>Other State Funds</t>
  </si>
  <si>
    <t>Total Subcommittee Changes</t>
  </si>
  <si>
    <t>OTI? Or Intent?</t>
  </si>
  <si>
    <t>Governor's Original Request Accepted</t>
  </si>
  <si>
    <t>Governor's Amendments Accepted</t>
  </si>
  <si>
    <t>Subcommittee's Additions</t>
  </si>
  <si>
    <t>#</t>
  </si>
  <si>
    <t>Appropriation</t>
  </si>
  <si>
    <t>Allocation</t>
  </si>
  <si>
    <t>Description</t>
  </si>
  <si>
    <t>Subcommittee Notes</t>
  </si>
  <si>
    <t>Funding Information</t>
  </si>
  <si>
    <t>Funding Multiplier</t>
  </si>
  <si>
    <t>Gov PCNs</t>
  </si>
  <si>
    <t>Hse PCNs</t>
  </si>
  <si>
    <t>Governor's Funding Information</t>
  </si>
  <si>
    <t>Other Subcommittee Notes</t>
  </si>
  <si>
    <t>Includes all Gov Endorsed 2/5 transactions not included in the Adjusted Base.</t>
  </si>
  <si>
    <t>Numbers Section</t>
  </si>
  <si>
    <t>Fund Code</t>
  </si>
  <si>
    <t>K-12 Aid to School Districts</t>
  </si>
  <si>
    <t>Foundation Program</t>
  </si>
  <si>
    <t>Public School Trust Fund Additional Income Fund Available</t>
  </si>
  <si>
    <t>K-12 Support</t>
  </si>
  <si>
    <t>Boarding Home Grants</t>
  </si>
  <si>
    <t>Funding for New Residential Program in Lower Kuskokwim and Expanded Program in Nenana</t>
  </si>
  <si>
    <t>Special Schools</t>
  </si>
  <si>
    <t>AMD: Special Education Service Agency Calculation Adjustment after November Student Count</t>
  </si>
  <si>
    <t>Education Support Services</t>
  </si>
  <si>
    <t>Executive Administration</t>
  </si>
  <si>
    <t>FY2016 Target Reduction</t>
  </si>
  <si>
    <t>AMD: Restore FY2016 Work in Progress Budget Target Reduction</t>
  </si>
  <si>
    <t>AMD: Align Authority to Comply with Vacancy Factor Guidelines</t>
  </si>
  <si>
    <t>Administrative Services</t>
  </si>
  <si>
    <t>AMD: Align Authority to Adjust for Reduction of Budgeted Months for Non-permanent Position</t>
  </si>
  <si>
    <t>Information Services</t>
  </si>
  <si>
    <t>School Finance &amp; Facilities</t>
  </si>
  <si>
    <t>AMD: Technical Adjustment to Restore Program Coordinator I (05-N15003)</t>
  </si>
  <si>
    <t>Teaching and Learning Support</t>
  </si>
  <si>
    <t>Student and School Achievement</t>
  </si>
  <si>
    <t>MH Trust: Gov Cncl - Grant 180 AK Autism Resource Center</t>
  </si>
  <si>
    <t>Restore Technical Assistance on Data Reporting for School Districts with Military Families</t>
  </si>
  <si>
    <t>Alaska Technical and Vocational Education Program Formula Adjustment</t>
  </si>
  <si>
    <t>AMD: Reduce Alaska Native Science and Engineering Program Funding</t>
  </si>
  <si>
    <t>AMD: Transfer Project Assistant (05-1738) to Child Nutrition Due to End of Alaska Transition to Teaching Program</t>
  </si>
  <si>
    <t>AMD: Eliminate Funding for the Alaska Mineral and Energy Resource Education Fund</t>
  </si>
  <si>
    <t>AMD: Delete Office Assistant (05-1703)</t>
  </si>
  <si>
    <t>16</t>
  </si>
  <si>
    <t>-1</t>
  </si>
  <si>
    <t>0</t>
  </si>
  <si>
    <t>Alaska Learning Network</t>
  </si>
  <si>
    <t>Restore Alaska Learning Network to Improve Student Achievement</t>
  </si>
  <si>
    <t>AMD: Reduce Alaska Learning Network Funding to $599.7</t>
  </si>
  <si>
    <t>State System of Support</t>
  </si>
  <si>
    <t>Teacher Certification</t>
  </si>
  <si>
    <t>Child Nutrition</t>
  </si>
  <si>
    <t xml:space="preserve">AMD: Transfer Project Assistant (05-1738) From Student and School Achievement to Administer Child Nutrition Programs </t>
  </si>
  <si>
    <t>Early Learning Coordination</t>
  </si>
  <si>
    <t>AMD: Reduce Best Beginnings Funding to $887.5</t>
  </si>
  <si>
    <t>AMD: Reduce Parents as Teachers Funding to $287.5</t>
  </si>
  <si>
    <t>Pre-Kindergarten Grants</t>
  </si>
  <si>
    <t>AMD: Reduce Pre-Kindergarten Program Funding to $1,900.0</t>
  </si>
  <si>
    <t>Commissions and Boards</t>
  </si>
  <si>
    <t>Professional Teaching Practices Commission</t>
  </si>
  <si>
    <t>General Fund Program Receipt Authority To Comply With Legislative Intent</t>
  </si>
  <si>
    <t>AMD: Reallocate FY2016 Work In Progress Budget Target Reduction</t>
  </si>
  <si>
    <t>State Facilities Maintenance</t>
  </si>
  <si>
    <t>EED State Facilities Rent</t>
  </si>
  <si>
    <t>AMD: Support for Dual Occupancy for the State Libraries, Archives and Museums Facility</t>
  </si>
  <si>
    <t>Alaska Library and Museums</t>
  </si>
  <si>
    <t>Library Operations</t>
  </si>
  <si>
    <t>Remove Broadband Technology Opportunities Project Grant Receipt Authority (FY 2012-2015)</t>
  </si>
  <si>
    <t>31</t>
  </si>
  <si>
    <t>-3</t>
  </si>
  <si>
    <t>AMD: Correct Reduction Allocation for Broadband Technology Opportunities Project Grant Receipt Authority</t>
  </si>
  <si>
    <t>AMD: Reduce Inter-Library Loan Assistant to Half-Time Position</t>
  </si>
  <si>
    <t>AMD: Align Authority to Allocate for Anticipated Travel Expenditures</t>
  </si>
  <si>
    <t>AMD: Reduce Broadband Program Funding to $3 million</t>
  </si>
  <si>
    <t>AMD: Delete Library Operations Position (05-3018)</t>
  </si>
  <si>
    <t>Museum Operations</t>
  </si>
  <si>
    <t>Online with Libraries (OWL)</t>
  </si>
  <si>
    <t>AMD: Reduce Funding for One Half Time Position at UAF</t>
  </si>
  <si>
    <t>Alaska Postsecondary Education Commission</t>
  </si>
  <si>
    <t>Program Administration &amp; Operations</t>
  </si>
  <si>
    <t>AlaskaAdvantage Education Grants</t>
  </si>
  <si>
    <t>AMD: Increase Postsecondary Receipt Authorization for ANSWERS Program</t>
  </si>
  <si>
    <t>AMD: Reduce Excess Interagency Receipt Authorization</t>
  </si>
  <si>
    <t>Alaska Performance Scholarship Awards</t>
  </si>
  <si>
    <t>Language Section</t>
  </si>
  <si>
    <t>Reverse Tracking FY2015 Estimated Draw for Foundation Expenditures from Public Education Fund</t>
  </si>
  <si>
    <t>Tracking Estimated FY2016 Foundation Expenditures from Public Education Fund-Student Count TBD November</t>
  </si>
  <si>
    <t>AMD: Adjust Tracking Estimate for FY2016 Foundation Expenditures from Public Education Fund after November Student Count</t>
  </si>
  <si>
    <t>Pupil Transportation</t>
  </si>
  <si>
    <t>Reverse Tracking FY2015 Estimated Draw for Pupil Transportation Expenditures from the Public Education Fund</t>
  </si>
  <si>
    <t>Tracking FY2016 Estimated Draw for Pupil Transportation Expenditures from the Public Education Fund</t>
  </si>
  <si>
    <t>AMD: Adjust Tracking FY2016 Estimate for Pupil Transportation Expenditures from the PEF after November Student Count</t>
  </si>
  <si>
    <t>Appropriation Placeholder Top3</t>
  </si>
  <si>
    <t>Allocation Placeholder3</t>
  </si>
  <si>
    <t>Transaction Placeholder3</t>
  </si>
  <si>
    <t>Appropriation Placeholder Bottom3</t>
  </si>
  <si>
    <t>Governor's Amendments</t>
  </si>
  <si>
    <t>Appropriation Placeholder Top5</t>
  </si>
  <si>
    <t>Allocation Placeholder5</t>
  </si>
  <si>
    <t>Transaction Placeholder5</t>
  </si>
  <si>
    <t>Appropriation Placeholder Bottom5</t>
  </si>
  <si>
    <t>Other Subcommittee Actions</t>
  </si>
  <si>
    <t xml:space="preserve">Directions: </t>
  </si>
  <si>
    <r>
      <t>Use the</t>
    </r>
    <r>
      <rPr>
        <b/>
        <sz val="10"/>
        <rFont val="Arial"/>
        <family val="2"/>
      </rPr>
      <t xml:space="preserve"> "Subcommittee Notes"</t>
    </r>
    <r>
      <rPr>
        <sz val="10"/>
        <rFont val="Arial"/>
        <family val="2"/>
      </rPr>
      <t xml:space="preserve"> column to explain all changes, describe subcommittee decisions, etc.</t>
    </r>
  </si>
  <si>
    <r>
      <t>Accept the Governor's transaction:</t>
    </r>
    <r>
      <rPr>
        <sz val="10"/>
        <rFont val="Arial"/>
        <family val="2"/>
      </rPr>
      <t xml:space="preserve"> Enter a 1 in the "Option" column</t>
    </r>
  </si>
  <si>
    <r>
      <t>Reject the Governor's transaction:</t>
    </r>
    <r>
      <rPr>
        <sz val="10"/>
        <rFont val="Arial"/>
        <family val="2"/>
      </rPr>
      <t xml:space="preserve"> Enter a zero in the "Option" column</t>
    </r>
  </si>
  <si>
    <r>
      <t>Modify the Governor's transaction:</t>
    </r>
    <r>
      <rPr>
        <sz val="10"/>
        <rFont val="Arial"/>
        <family val="2"/>
      </rPr>
      <t xml:space="preserve"> 2 options to do this:</t>
    </r>
  </si>
  <si>
    <t>a)</t>
  </si>
  <si>
    <r>
      <t xml:space="preserve">Enter a percentage in the "Options" column if the subcommittee funds a percentage of the request (for example, .5 if you opt to fund 50%); </t>
    </r>
    <r>
      <rPr>
        <b/>
        <sz val="10"/>
        <rFont val="Arial"/>
        <family val="2"/>
      </rPr>
      <t>OR</t>
    </r>
  </si>
  <si>
    <t>b)</t>
  </si>
  <si>
    <t>Manually enter the desired number in the appropriate Gen, Fed, or Other column and describe changes--and funding-- in the "Subcommittee Notes" column</t>
  </si>
  <si>
    <r>
      <t>Add a Subcommittee transaction:</t>
    </r>
    <r>
      <rPr>
        <sz val="10"/>
        <rFont val="Arial"/>
        <family val="2"/>
      </rPr>
      <t xml:space="preserve"> Ask your LFD Analyst to assist you.</t>
    </r>
  </si>
  <si>
    <t xml:space="preserve">Positions (PCNs): </t>
  </si>
  <si>
    <t>Enter the number of Governor's positions they choose to accept and explain differences in the Subcommittee Notes column (i.e., denied 1 PFT and 1PPT position).</t>
  </si>
  <si>
    <r>
      <t xml:space="preserve">Transactions and PCNs that are </t>
    </r>
    <r>
      <rPr>
        <b/>
        <sz val="10"/>
        <rFont val="Arial"/>
        <family val="2"/>
      </rPr>
      <t>NOT EQUAL TO</t>
    </r>
    <r>
      <rPr>
        <sz val="10"/>
        <rFont val="Arial"/>
        <family val="2"/>
      </rPr>
      <t xml:space="preserve"> the Governor's transactions are highlighted in pink.</t>
    </r>
  </si>
  <si>
    <t>(Numbers Only)</t>
  </si>
  <si>
    <t>HOUSE SUBCOMMITTEE
(Shaded Cells are NOT Equal to the Governor's Budget Request)</t>
  </si>
  <si>
    <t>Temporary Increments are included in the Adjusted Base</t>
  </si>
  <si>
    <t>Remove Funding for the Support of a Statewide Literacy Program</t>
  </si>
  <si>
    <t>Remove Funding for K-3 Literacy Project</t>
  </si>
  <si>
    <t>Eliminate Best Beginnings Funding</t>
  </si>
  <si>
    <t>Eliminate Parents as Teachers Funding</t>
  </si>
  <si>
    <t>Eliminate Pre-Kindergarten Grants</t>
  </si>
  <si>
    <t>AK State Council on the Arts</t>
  </si>
  <si>
    <t>Archives</t>
  </si>
  <si>
    <t>Online with Libraries</t>
  </si>
  <si>
    <t>Eliminate Online with Libraries Program</t>
  </si>
  <si>
    <t>Live Homework Help</t>
  </si>
  <si>
    <t>Eliminate Live Homework Help</t>
  </si>
  <si>
    <t>ANSEP</t>
  </si>
  <si>
    <t>WWAMI Medical Education</t>
  </si>
  <si>
    <t xml:space="preserve">Library Operations </t>
  </si>
  <si>
    <t>WWAMI Fund Change to Higher Ed Fund</t>
  </si>
  <si>
    <t>Alaska Postsecondary Education</t>
  </si>
  <si>
    <t>2/17 AMD: Budget Structure Modification to Represent ACPE Costs Paid by Alaska Student Loan Corporation</t>
  </si>
  <si>
    <t>2/17 AMD: Transfer Receipts from ACPE to New Alaska Student Loan Corporation Appropriation</t>
  </si>
  <si>
    <t>Loan Servicing</t>
  </si>
  <si>
    <t>Alaska Student Loan Corporation</t>
  </si>
  <si>
    <t>OTI</t>
  </si>
  <si>
    <t>Convert Pilot to Expand STEM to Middle School to one time item</t>
  </si>
  <si>
    <t>Remove Base Funding for Pilot to Expand STEM to Middle School</t>
  </si>
  <si>
    <t>Increase ANSEP Funding as Temporary Increment (FY16-17)</t>
  </si>
  <si>
    <t>Statewide Mentoring</t>
  </si>
  <si>
    <t>Reduce Funding for Statewide Mentoring Program</t>
  </si>
  <si>
    <t>Transfer ANSEP Funding from Student and School Achievement to New Allocation</t>
  </si>
  <si>
    <t>IncT</t>
  </si>
  <si>
    <t>Reduction equal to 2.5% salary increase</t>
  </si>
  <si>
    <t>Reduction equal to 2.5 of salary increase</t>
  </si>
  <si>
    <t xml:space="preserve">Reduction equal to 15% of UGF </t>
  </si>
  <si>
    <t>Reduction equal to 10% of UGF</t>
  </si>
  <si>
    <t xml:space="preserve">It is the intent of the legislature that the department begin discontinuing the WWAMI program.  After the 2015 cohort begins, the department shall reduce the number of students accepted by 50% annually.  The number of students accepted in 2016 shall be 10; 2017, 5 students; 2018, 2 students and no new students in 2019.  The funding will be reduced accordingly for the reduced number of students. </t>
  </si>
  <si>
    <t>INT</t>
  </si>
  <si>
    <t>Statewide License for Microsoft Academies to Be Used by All Public Schools</t>
  </si>
  <si>
    <t>ASLC Rcpts</t>
  </si>
  <si>
    <t>2/17 AMD: Create New Appropriation</t>
  </si>
  <si>
    <t>Structure change</t>
  </si>
</sst>
</file>

<file path=xl/styles.xml><?xml version="1.0" encoding="utf-8"?>
<styleSheet xmlns="http://schemas.openxmlformats.org/spreadsheetml/2006/main">
  <numFmts count="8">
    <numFmt numFmtId="164" formatCode="#,##0.0\ ;&quot; (&quot;#,##0.0\);&quot; -&quot;#\ ;@\ "/>
    <numFmt numFmtId="165" formatCode="#,##0.00\ ;&quot; (&quot;#,##0.00\);&quot; -&quot;#\ ;@\ "/>
    <numFmt numFmtId="166" formatCode="0.0%"/>
    <numFmt numFmtId="167" formatCode="#,##0.00000000\ ;&quot; (&quot;#,##0.00000000\);&quot; -&quot;#\ ;@\ "/>
    <numFmt numFmtId="168" formatCode="#,##0.0\ ;[Red]\(#,##0.0\)"/>
    <numFmt numFmtId="169" formatCode="\$#,##0"/>
    <numFmt numFmtId="170" formatCode="\$#,##0.0"/>
    <numFmt numFmtId="171" formatCode="#,##0.0"/>
  </numFmts>
  <fonts count="16"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i/>
      <sz val="10"/>
      <color indexed="10"/>
      <name val="Arial"/>
      <family val="2"/>
    </font>
    <font>
      <b/>
      <i/>
      <sz val="10"/>
      <color indexed="8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45"/>
      </patternFill>
    </fill>
    <fill>
      <patternFill patternType="solid">
        <fgColor indexed="34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53"/>
        <bgColor indexed="29"/>
      </patternFill>
    </fill>
    <fill>
      <patternFill patternType="solid">
        <fgColor indexed="13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8"/>
        <bgColor indexed="58"/>
      </patternFill>
    </fill>
    <fill>
      <patternFill patternType="solid">
        <fgColor indexed="51"/>
        <bgColor indexed="34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00FF00"/>
        <bgColor indexed="41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165" fontId="14" fillId="0" borderId="0" applyFill="0" applyBorder="0" applyAlignment="0" applyProtection="0"/>
    <xf numFmtId="168" fontId="14" fillId="0" borderId="0" applyFill="0" applyBorder="0" applyAlignment="0" applyProtection="0"/>
    <xf numFmtId="0" fontId="14" fillId="2" borderId="0" applyBorder="0">
      <alignment horizontal="center" vertical="top" wrapText="1"/>
      <protection locked="0"/>
    </xf>
    <xf numFmtId="164" fontId="14" fillId="2" borderId="0" applyBorder="0" applyProtection="0">
      <alignment horizontal="right"/>
    </xf>
    <xf numFmtId="164" fontId="14" fillId="0" borderId="0" applyFill="0" applyBorder="0" applyProtection="0">
      <alignment horizontal="right"/>
    </xf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</cellStyleXfs>
  <cellXfs count="483">
    <xf numFmtId="0" fontId="0" fillId="0" borderId="0" xfId="0"/>
    <xf numFmtId="0" fontId="1" fillId="0" borderId="0" xfId="0" applyFont="1" applyAlignment="1" applyProtection="1">
      <alignment horizontal="center" vertical="top"/>
    </xf>
    <xf numFmtId="0" fontId="0" fillId="0" borderId="0" xfId="0" applyFont="1" applyAlignment="1" applyProtection="1">
      <alignment vertical="top"/>
    </xf>
    <xf numFmtId="0" fontId="0" fillId="0" borderId="0" xfId="0" applyFont="1" applyAlignment="1" applyProtection="1">
      <alignment horizontal="center" vertical="top"/>
    </xf>
    <xf numFmtId="0" fontId="0" fillId="8" borderId="0" xfId="0" applyFont="1" applyFill="1" applyAlignment="1" applyProtection="1">
      <alignment vertical="top"/>
    </xf>
    <xf numFmtId="0" fontId="0" fillId="9" borderId="0" xfId="0" applyFont="1" applyFill="1" applyBorder="1" applyAlignment="1" applyProtection="1">
      <alignment vertical="top"/>
    </xf>
    <xf numFmtId="0" fontId="0" fillId="0" borderId="0" xfId="0" applyFont="1" applyProtection="1"/>
    <xf numFmtId="0" fontId="0" fillId="9" borderId="0" xfId="0" applyFont="1" applyFill="1" applyProtection="1"/>
    <xf numFmtId="0" fontId="0" fillId="0" borderId="0" xfId="0" applyFont="1" applyProtection="1">
      <protection locked="0"/>
    </xf>
    <xf numFmtId="0" fontId="1" fillId="9" borderId="0" xfId="0" applyFont="1" applyFill="1" applyBorder="1" applyAlignment="1" applyProtection="1">
      <alignment horizontal="left" vertical="top"/>
    </xf>
    <xf numFmtId="0" fontId="0" fillId="9" borderId="0" xfId="0" applyFont="1" applyFill="1" applyAlignment="1" applyProtection="1">
      <alignment vertical="top"/>
    </xf>
    <xf numFmtId="0" fontId="1" fillId="9" borderId="0" xfId="0" applyFont="1" applyFill="1" applyAlignment="1" applyProtection="1">
      <alignment horizontal="center" vertical="top"/>
    </xf>
    <xf numFmtId="0" fontId="1" fillId="9" borderId="0" xfId="0" applyFont="1" applyFill="1" applyBorder="1" applyAlignment="1" applyProtection="1">
      <alignment horizontal="center" vertical="top"/>
    </xf>
    <xf numFmtId="0" fontId="0" fillId="9" borderId="0" xfId="0" applyFont="1" applyFill="1" applyBorder="1" applyAlignment="1" applyProtection="1">
      <alignment horizontal="left" vertical="top"/>
    </xf>
    <xf numFmtId="0" fontId="0" fillId="9" borderId="0" xfId="0" applyFont="1" applyFill="1" applyBorder="1" applyAlignment="1" applyProtection="1">
      <alignment horizontal="center" vertical="top"/>
    </xf>
    <xf numFmtId="164" fontId="0" fillId="9" borderId="0" xfId="1" applyNumberFormat="1" applyFont="1" applyFill="1" applyBorder="1" applyAlignment="1" applyProtection="1">
      <alignment vertical="top"/>
    </xf>
    <xf numFmtId="164" fontId="0" fillId="9" borderId="0" xfId="1" applyNumberFormat="1" applyFont="1" applyFill="1" applyBorder="1" applyAlignment="1" applyProtection="1">
      <alignment horizontal="center" vertical="top"/>
    </xf>
    <xf numFmtId="0" fontId="1" fillId="4" borderId="2" xfId="0" applyFont="1" applyFill="1" applyBorder="1" applyAlignment="1" applyProtection="1">
      <alignment horizontal="center" wrapText="1"/>
    </xf>
    <xf numFmtId="0" fontId="1" fillId="4" borderId="3" xfId="0" applyFont="1" applyFill="1" applyBorder="1" applyAlignment="1" applyProtection="1">
      <alignment horizontal="center" wrapText="1"/>
    </xf>
    <xf numFmtId="0" fontId="1" fillId="4" borderId="4" xfId="0" applyFont="1" applyFill="1" applyBorder="1" applyAlignment="1" applyProtection="1">
      <alignment horizontal="center" wrapText="1"/>
    </xf>
    <xf numFmtId="0" fontId="1" fillId="9" borderId="0" xfId="0" applyFont="1" applyFill="1" applyBorder="1" applyAlignment="1" applyProtection="1">
      <alignment horizontal="center" wrapText="1"/>
    </xf>
    <xf numFmtId="0" fontId="1" fillId="0" borderId="6" xfId="0" applyFont="1" applyFill="1" applyBorder="1" applyAlignment="1" applyProtection="1">
      <alignment vertical="top"/>
    </xf>
    <xf numFmtId="0" fontId="2" fillId="9" borderId="0" xfId="0" applyFont="1" applyFill="1" applyBorder="1" applyAlignment="1" applyProtection="1">
      <alignment vertical="top"/>
    </xf>
    <xf numFmtId="164" fontId="0" fillId="9" borderId="8" xfId="1" applyNumberFormat="1" applyFont="1" applyFill="1" applyBorder="1" applyAlignment="1" applyProtection="1"/>
    <xf numFmtId="164" fontId="0" fillId="9" borderId="7" xfId="1" applyNumberFormat="1" applyFont="1" applyFill="1" applyBorder="1" applyAlignment="1" applyProtection="1"/>
    <xf numFmtId="164" fontId="0" fillId="9" borderId="0" xfId="1" applyNumberFormat="1" applyFont="1" applyFill="1" applyBorder="1" applyAlignment="1" applyProtection="1"/>
    <xf numFmtId="164" fontId="0" fillId="9" borderId="9" xfId="1" applyNumberFormat="1" applyFont="1" applyFill="1" applyBorder="1" applyAlignment="1" applyProtection="1"/>
    <xf numFmtId="166" fontId="0" fillId="9" borderId="10" xfId="1" applyNumberFormat="1" applyFont="1" applyFill="1" applyBorder="1" applyAlignment="1" applyProtection="1"/>
    <xf numFmtId="166" fontId="0" fillId="9" borderId="0" xfId="1" applyNumberFormat="1" applyFont="1" applyFill="1" applyBorder="1" applyAlignment="1" applyProtection="1"/>
    <xf numFmtId="164" fontId="0" fillId="9" borderId="9" xfId="1" applyNumberFormat="1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vertical="top"/>
    </xf>
    <xf numFmtId="164" fontId="0" fillId="9" borderId="13" xfId="1" applyNumberFormat="1" applyFont="1" applyFill="1" applyBorder="1" applyAlignment="1" applyProtection="1"/>
    <xf numFmtId="164" fontId="0" fillId="9" borderId="12" xfId="1" applyNumberFormat="1" applyFont="1" applyFill="1" applyBorder="1" applyAlignment="1" applyProtection="1"/>
    <xf numFmtId="164" fontId="0" fillId="9" borderId="11" xfId="1" applyNumberFormat="1" applyFont="1" applyFill="1" applyBorder="1" applyAlignment="1" applyProtection="1"/>
    <xf numFmtId="166" fontId="0" fillId="9" borderId="12" xfId="1" applyNumberFormat="1" applyFont="1" applyFill="1" applyBorder="1" applyAlignment="1" applyProtection="1"/>
    <xf numFmtId="164" fontId="0" fillId="9" borderId="11" xfId="1" applyNumberFormat="1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vertical="top"/>
    </xf>
    <xf numFmtId="167" fontId="0" fillId="9" borderId="0" xfId="1" applyNumberFormat="1" applyFont="1" applyFill="1" applyBorder="1" applyAlignment="1" applyProtection="1"/>
    <xf numFmtId="164" fontId="1" fillId="9" borderId="16" xfId="1" applyNumberFormat="1" applyFont="1" applyFill="1" applyBorder="1" applyAlignment="1" applyProtection="1"/>
    <xf numFmtId="164" fontId="1" fillId="9" borderId="15" xfId="1" applyNumberFormat="1" applyFont="1" applyFill="1" applyBorder="1" applyAlignment="1" applyProtection="1"/>
    <xf numFmtId="164" fontId="1" fillId="9" borderId="0" xfId="1" applyNumberFormat="1" applyFont="1" applyFill="1" applyBorder="1" applyAlignment="1" applyProtection="1"/>
    <xf numFmtId="164" fontId="1" fillId="9" borderId="14" xfId="1" applyNumberFormat="1" applyFont="1" applyFill="1" applyBorder="1" applyAlignment="1" applyProtection="1"/>
    <xf numFmtId="166" fontId="1" fillId="9" borderId="15" xfId="1" applyNumberFormat="1" applyFont="1" applyFill="1" applyBorder="1" applyAlignment="1" applyProtection="1"/>
    <xf numFmtId="0" fontId="1" fillId="9" borderId="0" xfId="0" applyFont="1" applyFill="1" applyAlignment="1" applyProtection="1">
      <alignment vertical="top"/>
    </xf>
    <xf numFmtId="166" fontId="1" fillId="9" borderId="0" xfId="1" applyNumberFormat="1" applyFont="1" applyFill="1" applyBorder="1" applyAlignment="1" applyProtection="1"/>
    <xf numFmtId="164" fontId="1" fillId="9" borderId="14" xfId="1" applyNumberFormat="1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vertical="top"/>
    </xf>
    <xf numFmtId="164" fontId="3" fillId="9" borderId="0" xfId="1" applyNumberFormat="1" applyFont="1" applyFill="1" applyBorder="1" applyAlignment="1" applyProtection="1"/>
    <xf numFmtId="166" fontId="3" fillId="9" borderId="0" xfId="1" applyNumberFormat="1" applyFont="1" applyFill="1" applyBorder="1" applyAlignment="1" applyProtection="1"/>
    <xf numFmtId="0" fontId="3" fillId="9" borderId="0" xfId="0" applyFont="1" applyFill="1" applyBorder="1" applyAlignment="1" applyProtection="1">
      <alignment vertical="top"/>
    </xf>
    <xf numFmtId="164" fontId="0" fillId="5" borderId="17" xfId="8" applyNumberFormat="1" applyFont="1" applyBorder="1" applyAlignment="1" applyProtection="1">
      <protection locked="0"/>
    </xf>
    <xf numFmtId="164" fontId="0" fillId="5" borderId="10" xfId="8" applyNumberFormat="1" applyFont="1" applyBorder="1" applyAlignment="1" applyProtection="1">
      <protection locked="0"/>
    </xf>
    <xf numFmtId="164" fontId="2" fillId="9" borderId="0" xfId="1" applyNumberFormat="1" applyFont="1" applyFill="1" applyBorder="1" applyAlignment="1" applyProtection="1"/>
    <xf numFmtId="166" fontId="2" fillId="9" borderId="0" xfId="1" applyNumberFormat="1" applyFont="1" applyFill="1" applyBorder="1" applyAlignment="1" applyProtection="1"/>
    <xf numFmtId="0" fontId="2" fillId="9" borderId="0" xfId="0" applyFont="1" applyFill="1" applyAlignment="1" applyProtection="1">
      <alignment vertical="top"/>
    </xf>
    <xf numFmtId="166" fontId="2" fillId="9" borderId="0" xfId="1" applyNumberFormat="1" applyFont="1" applyFill="1" applyBorder="1" applyAlignment="1" applyProtection="1">
      <alignment horizontal="center"/>
    </xf>
    <xf numFmtId="164" fontId="4" fillId="9" borderId="0" xfId="1" applyNumberFormat="1" applyFont="1" applyFill="1" applyBorder="1" applyAlignment="1" applyProtection="1"/>
    <xf numFmtId="166" fontId="4" fillId="9" borderId="0" xfId="1" applyNumberFormat="1" applyFont="1" applyFill="1" applyBorder="1" applyAlignment="1" applyProtection="1"/>
    <xf numFmtId="0" fontId="4" fillId="9" borderId="0" xfId="0" applyFont="1" applyFill="1" applyBorder="1" applyAlignment="1" applyProtection="1">
      <alignment vertical="top"/>
    </xf>
    <xf numFmtId="164" fontId="2" fillId="9" borderId="0" xfId="1" applyNumberFormat="1" applyFont="1" applyFill="1" applyBorder="1" applyAlignment="1" applyProtection="1">
      <protection locked="0"/>
    </xf>
    <xf numFmtId="164" fontId="0" fillId="9" borderId="16" xfId="1" applyNumberFormat="1" applyFont="1" applyFill="1" applyBorder="1" applyAlignment="1" applyProtection="1"/>
    <xf numFmtId="164" fontId="0" fillId="9" borderId="15" xfId="1" applyNumberFormat="1" applyFont="1" applyFill="1" applyBorder="1" applyAlignment="1" applyProtection="1"/>
    <xf numFmtId="164" fontId="5" fillId="2" borderId="0" xfId="4" applyFont="1" applyBorder="1" applyAlignment="1" applyProtection="1">
      <alignment horizontal="left"/>
    </xf>
    <xf numFmtId="164" fontId="4" fillId="2" borderId="0" xfId="4" applyFont="1" applyBorder="1" applyAlignment="1" applyProtection="1">
      <alignment horizontal="right"/>
    </xf>
    <xf numFmtId="164" fontId="4" fillId="2" borderId="0" xfId="4" applyFont="1" applyBorder="1" applyAlignment="1" applyProtection="1">
      <alignment horizontal="right" vertical="top"/>
    </xf>
    <xf numFmtId="0" fontId="0" fillId="9" borderId="0" xfId="0" applyFont="1" applyFill="1" applyBorder="1" applyProtection="1"/>
    <xf numFmtId="166" fontId="0" fillId="9" borderId="0" xfId="1" applyNumberFormat="1" applyFont="1" applyFill="1" applyBorder="1" applyAlignment="1" applyProtection="1">
      <alignment horizontal="center"/>
    </xf>
    <xf numFmtId="164" fontId="5" fillId="5" borderId="0" xfId="8" applyNumberFormat="1" applyFont="1" applyBorder="1" applyAlignment="1" applyProtection="1"/>
    <xf numFmtId="166" fontId="6" fillId="5" borderId="0" xfId="8" applyNumberFormat="1" applyFont="1" applyBorder="1" applyAlignment="1" applyProtection="1"/>
    <xf numFmtId="0" fontId="6" fillId="5" borderId="0" xfId="8" applyFont="1" applyBorder="1" applyAlignment="1" applyProtection="1">
      <alignment vertical="top"/>
    </xf>
    <xf numFmtId="164" fontId="6" fillId="9" borderId="0" xfId="1" applyNumberFormat="1" applyFont="1" applyFill="1" applyBorder="1" applyAlignment="1" applyProtection="1"/>
    <xf numFmtId="166" fontId="6" fillId="9" borderId="0" xfId="1" applyNumberFormat="1" applyFont="1" applyFill="1" applyBorder="1" applyAlignment="1" applyProtection="1"/>
    <xf numFmtId="0" fontId="6" fillId="9" borderId="0" xfId="0" applyFont="1" applyFill="1" applyBorder="1" applyAlignment="1" applyProtection="1">
      <alignment vertical="top"/>
    </xf>
    <xf numFmtId="164" fontId="0" fillId="9" borderId="8" xfId="0" applyNumberFormat="1" applyFont="1" applyFill="1" applyBorder="1" applyProtection="1"/>
    <xf numFmtId="164" fontId="0" fillId="9" borderId="0" xfId="0" applyNumberFormat="1" applyFont="1" applyFill="1" applyBorder="1" applyProtection="1"/>
    <xf numFmtId="164" fontId="0" fillId="9" borderId="6" xfId="1" applyNumberFormat="1" applyFont="1" applyFill="1" applyBorder="1" applyAlignment="1" applyProtection="1"/>
    <xf numFmtId="166" fontId="0" fillId="9" borderId="7" xfId="1" applyNumberFormat="1" applyFont="1" applyFill="1" applyBorder="1" applyAlignment="1" applyProtection="1"/>
    <xf numFmtId="164" fontId="0" fillId="9" borderId="6" xfId="1" applyNumberFormat="1" applyFont="1" applyFill="1" applyBorder="1" applyAlignment="1" applyProtection="1">
      <alignment horizontal="center"/>
    </xf>
    <xf numFmtId="166" fontId="0" fillId="0" borderId="0" xfId="1" applyNumberFormat="1" applyFont="1" applyFill="1" applyBorder="1" applyAlignment="1" applyProtection="1"/>
    <xf numFmtId="164" fontId="0" fillId="9" borderId="13" xfId="0" applyNumberFormat="1" applyFont="1" applyFill="1" applyBorder="1" applyProtection="1"/>
    <xf numFmtId="164" fontId="0" fillId="9" borderId="16" xfId="0" applyNumberFormat="1" applyFont="1" applyFill="1" applyBorder="1" applyProtection="1"/>
    <xf numFmtId="164" fontId="0" fillId="9" borderId="14" xfId="1" applyNumberFormat="1" applyFont="1" applyFill="1" applyBorder="1" applyAlignment="1" applyProtection="1"/>
    <xf numFmtId="166" fontId="0" fillId="9" borderId="15" xfId="1" applyNumberFormat="1" applyFont="1" applyFill="1" applyBorder="1" applyAlignment="1" applyProtection="1"/>
    <xf numFmtId="164" fontId="0" fillId="9" borderId="14" xfId="1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>
      <alignment vertical="top"/>
    </xf>
    <xf numFmtId="164" fontId="0" fillId="9" borderId="0" xfId="1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vertical="top"/>
    </xf>
    <xf numFmtId="0" fontId="7" fillId="9" borderId="18" xfId="0" applyFont="1" applyFill="1" applyBorder="1" applyAlignment="1" applyProtection="1"/>
    <xf numFmtId="165" fontId="14" fillId="0" borderId="0" xfId="1"/>
    <xf numFmtId="1" fontId="0" fillId="9" borderId="8" xfId="0" applyNumberFormat="1" applyFont="1" applyFill="1" applyBorder="1" applyProtection="1"/>
    <xf numFmtId="1" fontId="0" fillId="5" borderId="8" xfId="8" applyNumberFormat="1" applyFont="1" applyBorder="1" applyProtection="1">
      <protection locked="0"/>
    </xf>
    <xf numFmtId="1" fontId="0" fillId="9" borderId="7" xfId="1" applyNumberFormat="1" applyFont="1" applyFill="1" applyBorder="1" applyAlignment="1" applyProtection="1"/>
    <xf numFmtId="1" fontId="0" fillId="9" borderId="0" xfId="0" applyNumberFormat="1" applyFont="1" applyFill="1" applyBorder="1" applyProtection="1">
      <protection locked="0"/>
    </xf>
    <xf numFmtId="1" fontId="0" fillId="9" borderId="0" xfId="1" applyNumberFormat="1" applyFont="1" applyFill="1" applyBorder="1" applyAlignment="1" applyProtection="1"/>
    <xf numFmtId="1" fontId="0" fillId="9" borderId="13" xfId="0" applyNumberFormat="1" applyFont="1" applyFill="1" applyBorder="1" applyProtection="1"/>
    <xf numFmtId="1" fontId="0" fillId="5" borderId="13" xfId="8" applyNumberFormat="1" applyFont="1" applyBorder="1" applyProtection="1">
      <protection locked="0"/>
    </xf>
    <xf numFmtId="1" fontId="0" fillId="9" borderId="12" xfId="1" applyNumberFormat="1" applyFont="1" applyFill="1" applyBorder="1" applyAlignment="1" applyProtection="1"/>
    <xf numFmtId="1" fontId="0" fillId="9" borderId="13" xfId="0" applyNumberFormat="1" applyFont="1" applyFill="1" applyBorder="1" applyAlignment="1" applyProtection="1">
      <alignment vertical="top"/>
    </xf>
    <xf numFmtId="1" fontId="0" fillId="5" borderId="13" xfId="8" applyNumberFormat="1" applyFont="1" applyBorder="1" applyAlignment="1" applyProtection="1">
      <alignment vertical="top"/>
      <protection locked="0"/>
    </xf>
    <xf numFmtId="1" fontId="0" fillId="9" borderId="12" xfId="0" applyNumberFormat="1" applyFont="1" applyFill="1" applyBorder="1" applyProtection="1"/>
    <xf numFmtId="166" fontId="0" fillId="9" borderId="0" xfId="0" applyNumberFormat="1" applyFont="1" applyFill="1" applyBorder="1" applyProtection="1"/>
    <xf numFmtId="1" fontId="0" fillId="9" borderId="0" xfId="0" applyNumberFormat="1" applyFont="1" applyFill="1" applyBorder="1" applyAlignment="1" applyProtection="1">
      <alignment vertical="top"/>
      <protection locked="0"/>
    </xf>
    <xf numFmtId="1" fontId="0" fillId="9" borderId="0" xfId="0" applyNumberFormat="1" applyFont="1" applyFill="1" applyBorder="1" applyProtection="1"/>
    <xf numFmtId="1" fontId="1" fillId="9" borderId="16" xfId="1" applyNumberFormat="1" applyFont="1" applyFill="1" applyBorder="1" applyAlignment="1" applyProtection="1"/>
    <xf numFmtId="1" fontId="1" fillId="9" borderId="15" xfId="1" applyNumberFormat="1" applyFont="1" applyFill="1" applyBorder="1" applyAlignment="1" applyProtection="1"/>
    <xf numFmtId="164" fontId="1" fillId="9" borderId="0" xfId="1" applyNumberFormat="1" applyFont="1" applyFill="1" applyBorder="1" applyAlignment="1" applyProtection="1">
      <alignment horizontal="center"/>
    </xf>
    <xf numFmtId="1" fontId="1" fillId="9" borderId="0" xfId="1" applyNumberFormat="1" applyFont="1" applyFill="1" applyBorder="1" applyAlignment="1" applyProtection="1"/>
    <xf numFmtId="164" fontId="0" fillId="9" borderId="20" xfId="1" applyNumberFormat="1" applyFont="1" applyFill="1" applyBorder="1" applyAlignment="1" applyProtection="1"/>
    <xf numFmtId="0" fontId="9" fillId="9" borderId="0" xfId="0" applyFont="1" applyFill="1" applyBorder="1" applyAlignment="1" applyProtection="1">
      <alignment vertical="top"/>
    </xf>
    <xf numFmtId="166" fontId="9" fillId="9" borderId="0" xfId="2" applyNumberFormat="1" applyFont="1" applyFill="1" applyBorder="1" applyAlignment="1" applyProtection="1">
      <alignment vertical="top"/>
    </xf>
    <xf numFmtId="3" fontId="2" fillId="9" borderId="0" xfId="2" applyNumberFormat="1" applyFont="1" applyFill="1" applyBorder="1" applyAlignment="1" applyProtection="1">
      <alignment vertical="top"/>
    </xf>
    <xf numFmtId="0" fontId="2" fillId="9" borderId="0" xfId="0" applyFont="1" applyFill="1" applyAlignment="1" applyProtection="1">
      <alignment horizontal="center" vertical="top"/>
    </xf>
    <xf numFmtId="169" fontId="2" fillId="9" borderId="0" xfId="0" applyNumberFormat="1" applyFont="1" applyFill="1" applyBorder="1" applyAlignment="1" applyProtection="1">
      <alignment vertical="top"/>
    </xf>
    <xf numFmtId="0" fontId="2" fillId="0" borderId="0" xfId="0" applyFont="1" applyAlignment="1" applyProtection="1">
      <alignment vertical="top"/>
    </xf>
    <xf numFmtId="166" fontId="1" fillId="9" borderId="0" xfId="2" applyNumberFormat="1" applyFont="1" applyFill="1" applyBorder="1" applyAlignment="1" applyProtection="1">
      <alignment vertical="top"/>
    </xf>
    <xf numFmtId="170" fontId="0" fillId="9" borderId="0" xfId="0" applyNumberFormat="1" applyFont="1" applyFill="1" applyBorder="1" applyAlignment="1" applyProtection="1">
      <alignment vertical="top"/>
    </xf>
    <xf numFmtId="0" fontId="0" fillId="9" borderId="0" xfId="0" applyFont="1" applyFill="1" applyAlignment="1" applyProtection="1">
      <alignment horizontal="center" vertical="top"/>
    </xf>
    <xf numFmtId="169" fontId="0" fillId="10" borderId="0" xfId="0" applyNumberFormat="1" applyFont="1" applyFill="1" applyBorder="1" applyAlignment="1" applyProtection="1">
      <alignment vertical="top"/>
    </xf>
    <xf numFmtId="0" fontId="1" fillId="9" borderId="0" xfId="0" applyFont="1" applyFill="1" applyBorder="1" applyAlignment="1" applyProtection="1">
      <alignment horizontal="center" vertical="top" wrapText="1"/>
    </xf>
    <xf numFmtId="0" fontId="1" fillId="4" borderId="22" xfId="7" applyFont="1" applyBorder="1" applyAlignment="1" applyProtection="1">
      <alignment horizontal="center" vertical="top" wrapText="1"/>
    </xf>
    <xf numFmtId="0" fontId="1" fillId="4" borderId="23" xfId="7" applyFont="1" applyBorder="1" applyAlignment="1" applyProtection="1">
      <alignment horizontal="center" vertical="top" wrapText="1"/>
    </xf>
    <xf numFmtId="0" fontId="1" fillId="4" borderId="3" xfId="7" applyFont="1" applyBorder="1" applyAlignment="1" applyProtection="1">
      <alignment horizontal="center" vertical="top" wrapText="1"/>
    </xf>
    <xf numFmtId="0" fontId="1" fillId="4" borderId="24" xfId="7" applyFont="1" applyBorder="1" applyAlignment="1" applyProtection="1">
      <alignment horizontal="center" vertical="top" wrapText="1"/>
    </xf>
    <xf numFmtId="0" fontId="1" fillId="4" borderId="25" xfId="7" applyFont="1" applyBorder="1" applyAlignment="1" applyProtection="1">
      <alignment horizontal="center" vertical="top" wrapText="1"/>
    </xf>
    <xf numFmtId="169" fontId="1" fillId="10" borderId="0" xfId="0" applyNumberFormat="1" applyFont="1" applyFill="1" applyBorder="1" applyAlignment="1" applyProtection="1">
      <alignment vertical="top"/>
    </xf>
    <xf numFmtId="164" fontId="1" fillId="0" borderId="21" xfId="0" applyNumberFormat="1" applyFont="1" applyFill="1" applyBorder="1" applyAlignment="1" applyProtection="1">
      <alignment vertical="top"/>
    </xf>
    <xf numFmtId="164" fontId="1" fillId="0" borderId="27" xfId="0" applyNumberFormat="1" applyFont="1" applyFill="1" applyBorder="1" applyAlignment="1" applyProtection="1">
      <alignment vertical="top"/>
    </xf>
    <xf numFmtId="164" fontId="1" fillId="0" borderId="28" xfId="0" applyNumberFormat="1" applyFont="1" applyFill="1" applyBorder="1" applyAlignment="1" applyProtection="1">
      <alignment vertical="top"/>
    </xf>
    <xf numFmtId="164" fontId="1" fillId="0" borderId="26" xfId="0" applyNumberFormat="1" applyFont="1" applyFill="1" applyBorder="1" applyAlignment="1" applyProtection="1">
      <alignment vertical="top"/>
    </xf>
    <xf numFmtId="164" fontId="1" fillId="0" borderId="24" xfId="0" applyNumberFormat="1" applyFont="1" applyFill="1" applyBorder="1" applyAlignment="1" applyProtection="1">
      <alignment vertical="top"/>
    </xf>
    <xf numFmtId="169" fontId="1" fillId="10" borderId="23" xfId="0" applyNumberFormat="1" applyFont="1" applyFill="1" applyBorder="1" applyAlignment="1" applyProtection="1">
      <alignment vertical="top"/>
    </xf>
    <xf numFmtId="0" fontId="1" fillId="10" borderId="0" xfId="0" applyFont="1" applyFill="1" applyBorder="1" applyAlignment="1" applyProtection="1">
      <alignment horizontal="center" vertical="top" wrapText="1"/>
    </xf>
    <xf numFmtId="164" fontId="0" fillId="9" borderId="30" xfId="0" applyNumberFormat="1" applyFont="1" applyFill="1" applyBorder="1" applyAlignment="1" applyProtection="1">
      <alignment vertical="top"/>
    </xf>
    <xf numFmtId="164" fontId="0" fillId="9" borderId="17" xfId="0" applyNumberFormat="1" applyFont="1" applyFill="1" applyBorder="1" applyAlignment="1" applyProtection="1">
      <alignment vertical="top"/>
    </xf>
    <xf numFmtId="164" fontId="0" fillId="9" borderId="31" xfId="0" applyNumberFormat="1" applyFont="1" applyFill="1" applyBorder="1" applyAlignment="1" applyProtection="1">
      <alignment vertical="top"/>
    </xf>
    <xf numFmtId="164" fontId="0" fillId="9" borderId="32" xfId="0" applyNumberFormat="1" applyFont="1" applyFill="1" applyBorder="1" applyAlignment="1" applyProtection="1">
      <alignment vertical="top"/>
    </xf>
    <xf numFmtId="164" fontId="0" fillId="9" borderId="33" xfId="0" applyNumberFormat="1" applyFont="1" applyFill="1" applyBorder="1" applyAlignment="1" applyProtection="1">
      <alignment vertical="top"/>
    </xf>
    <xf numFmtId="164" fontId="0" fillId="9" borderId="8" xfId="0" applyNumberFormat="1" applyFont="1" applyFill="1" applyBorder="1" applyAlignment="1" applyProtection="1">
      <alignment vertical="top"/>
    </xf>
    <xf numFmtId="164" fontId="0" fillId="9" borderId="34" xfId="0" applyNumberFormat="1" applyFont="1" applyFill="1" applyBorder="1" applyAlignment="1" applyProtection="1">
      <alignment vertical="top"/>
    </xf>
    <xf numFmtId="164" fontId="0" fillId="9" borderId="35" xfId="0" applyNumberFormat="1" applyFont="1" applyFill="1" applyBorder="1" applyAlignment="1" applyProtection="1">
      <alignment vertical="top"/>
    </xf>
    <xf numFmtId="169" fontId="0" fillId="10" borderId="23" xfId="0" applyNumberFormat="1" applyFont="1" applyFill="1" applyBorder="1" applyAlignment="1" applyProtection="1">
      <alignment vertical="top"/>
    </xf>
    <xf numFmtId="164" fontId="0" fillId="9" borderId="13" xfId="0" applyNumberFormat="1" applyFont="1" applyFill="1" applyBorder="1" applyAlignment="1" applyProtection="1">
      <alignment vertical="top"/>
    </xf>
    <xf numFmtId="164" fontId="0" fillId="9" borderId="37" xfId="0" applyNumberFormat="1" applyFont="1" applyFill="1" applyBorder="1" applyAlignment="1" applyProtection="1">
      <alignment vertical="top"/>
    </xf>
    <xf numFmtId="164" fontId="0" fillId="9" borderId="36" xfId="0" applyNumberFormat="1" applyFont="1" applyFill="1" applyBorder="1" applyAlignment="1" applyProtection="1">
      <alignment vertical="top"/>
    </xf>
    <xf numFmtId="164" fontId="0" fillId="9" borderId="39" xfId="0" applyNumberFormat="1" applyFont="1" applyFill="1" applyBorder="1" applyAlignment="1" applyProtection="1">
      <alignment vertical="top"/>
    </xf>
    <xf numFmtId="164" fontId="0" fillId="9" borderId="40" xfId="0" applyNumberFormat="1" applyFont="1" applyFill="1" applyBorder="1" applyAlignment="1" applyProtection="1">
      <alignment vertical="top"/>
    </xf>
    <xf numFmtId="164" fontId="0" fillId="9" borderId="16" xfId="0" applyNumberFormat="1" applyFont="1" applyFill="1" applyBorder="1" applyAlignment="1" applyProtection="1">
      <alignment vertical="top"/>
    </xf>
    <xf numFmtId="164" fontId="0" fillId="9" borderId="41" xfId="0" applyNumberFormat="1" applyFont="1" applyFill="1" applyBorder="1" applyAlignment="1" applyProtection="1">
      <alignment vertical="top"/>
    </xf>
    <xf numFmtId="164" fontId="0" fillId="9" borderId="19" xfId="0" applyNumberFormat="1" applyFont="1" applyFill="1" applyBorder="1" applyAlignment="1" applyProtection="1">
      <alignment vertical="top"/>
    </xf>
    <xf numFmtId="169" fontId="0" fillId="10" borderId="21" xfId="0" applyNumberFormat="1" applyFont="1" applyFill="1" applyBorder="1" applyAlignment="1" applyProtection="1">
      <alignment vertical="top"/>
    </xf>
    <xf numFmtId="0" fontId="1" fillId="4" borderId="5" xfId="0" applyFont="1" applyFill="1" applyBorder="1" applyAlignment="1" applyProtection="1">
      <alignment horizontal="center" vertical="top" wrapText="1"/>
    </xf>
    <xf numFmtId="0" fontId="1" fillId="4" borderId="26" xfId="0" applyFont="1" applyFill="1" applyBorder="1" applyAlignment="1" applyProtection="1">
      <alignment horizontal="center" vertical="top" wrapText="1"/>
    </xf>
    <xf numFmtId="0" fontId="1" fillId="4" borderId="26" xfId="7" applyFont="1" applyBorder="1" applyAlignment="1" applyProtection="1">
      <alignment horizontal="center" vertical="top" wrapText="1"/>
    </xf>
    <xf numFmtId="0" fontId="0" fillId="4" borderId="26" xfId="7" applyFont="1" applyBorder="1" applyAlignment="1" applyProtection="1">
      <alignment horizontal="center" vertical="top"/>
    </xf>
    <xf numFmtId="0" fontId="1" fillId="10" borderId="42" xfId="0" applyFont="1" applyFill="1" applyBorder="1" applyAlignment="1" applyProtection="1">
      <alignment horizontal="center" vertical="top" wrapText="1"/>
    </xf>
    <xf numFmtId="0" fontId="1" fillId="4" borderId="21" xfId="7" applyFont="1" applyBorder="1" applyAlignment="1" applyProtection="1">
      <alignment horizontal="center" vertical="top" wrapText="1"/>
    </xf>
    <xf numFmtId="0" fontId="1" fillId="4" borderId="5" xfId="7" applyFont="1" applyBorder="1" applyAlignment="1" applyProtection="1">
      <alignment horizontal="center" vertical="top" wrapText="1"/>
    </xf>
    <xf numFmtId="0" fontId="1" fillId="4" borderId="43" xfId="7" applyFont="1" applyBorder="1" applyAlignment="1" applyProtection="1">
      <alignment horizontal="center" vertical="top" wrapText="1"/>
    </xf>
    <xf numFmtId="0" fontId="1" fillId="4" borderId="44" xfId="7" applyFont="1" applyBorder="1" applyAlignment="1" applyProtection="1">
      <alignment horizontal="center" vertical="top" wrapText="1"/>
    </xf>
    <xf numFmtId="169" fontId="0" fillId="10" borderId="42" xfId="0" applyNumberFormat="1" applyFont="1" applyFill="1" applyBorder="1" applyAlignment="1" applyProtection="1">
      <alignment vertical="top"/>
    </xf>
    <xf numFmtId="0" fontId="0" fillId="9" borderId="42" xfId="0" applyFont="1" applyFill="1" applyBorder="1" applyAlignment="1" applyProtection="1">
      <alignment vertical="top"/>
    </xf>
    <xf numFmtId="0" fontId="0" fillId="9" borderId="43" xfId="0" applyFont="1" applyFill="1" applyBorder="1" applyAlignment="1" applyProtection="1">
      <alignment vertical="top"/>
    </xf>
    <xf numFmtId="0" fontId="0" fillId="8" borderId="45" xfId="0" applyFont="1" applyFill="1" applyBorder="1" applyAlignment="1" applyProtection="1">
      <alignment vertical="top"/>
    </xf>
    <xf numFmtId="0" fontId="0" fillId="8" borderId="46" xfId="0" applyFont="1" applyFill="1" applyBorder="1" applyAlignment="1" applyProtection="1">
      <alignment vertical="top"/>
    </xf>
    <xf numFmtId="0" fontId="0" fillId="0" borderId="42" xfId="0" applyFont="1" applyBorder="1" applyAlignment="1" applyProtection="1">
      <alignment vertical="top"/>
    </xf>
    <xf numFmtId="171" fontId="1" fillId="3" borderId="21" xfId="0" applyNumberFormat="1" applyFont="1" applyFill="1" applyBorder="1" applyAlignment="1" applyProtection="1">
      <alignment horizontal="center" vertical="top" wrapText="1"/>
    </xf>
    <xf numFmtId="3" fontId="1" fillId="3" borderId="27" xfId="0" applyNumberFormat="1" applyFont="1" applyFill="1" applyBorder="1" applyAlignment="1" applyProtection="1">
      <alignment horizontal="center" vertical="top" wrapText="1"/>
    </xf>
    <xf numFmtId="3" fontId="1" fillId="3" borderId="49" xfId="0" applyNumberFormat="1" applyFont="1" applyFill="1" applyBorder="1" applyAlignment="1" applyProtection="1">
      <alignment horizontal="center" vertical="top" wrapText="1"/>
    </xf>
    <xf numFmtId="0" fontId="1" fillId="3" borderId="21" xfId="0" applyFont="1" applyFill="1" applyBorder="1" applyAlignment="1" applyProtection="1">
      <alignment horizontal="center" vertical="top" wrapText="1"/>
    </xf>
    <xf numFmtId="164" fontId="1" fillId="11" borderId="21" xfId="0" applyNumberFormat="1" applyFont="1" applyFill="1" applyBorder="1" applyAlignment="1" applyProtection="1">
      <alignment horizontal="right" vertical="top"/>
    </xf>
    <xf numFmtId="164" fontId="1" fillId="11" borderId="28" xfId="0" applyNumberFormat="1" applyFont="1" applyFill="1" applyBorder="1" applyAlignment="1" applyProtection="1">
      <alignment horizontal="right" vertical="top"/>
    </xf>
    <xf numFmtId="164" fontId="1" fillId="11" borderId="26" xfId="0" applyNumberFormat="1" applyFont="1" applyFill="1" applyBorder="1" applyAlignment="1" applyProtection="1">
      <alignment horizontal="right" vertical="top"/>
    </xf>
    <xf numFmtId="164" fontId="1" fillId="11" borderId="27" xfId="0" applyNumberFormat="1" applyFont="1" applyFill="1" applyBorder="1" applyAlignment="1" applyProtection="1">
      <alignment horizontal="right" vertical="top"/>
    </xf>
    <xf numFmtId="0" fontId="1" fillId="10" borderId="21" xfId="0" applyFont="1" applyFill="1" applyBorder="1" applyAlignment="1" applyProtection="1">
      <alignment horizontal="center" vertical="top" wrapText="1"/>
    </xf>
    <xf numFmtId="0" fontId="0" fillId="11" borderId="50" xfId="0" applyFont="1" applyFill="1" applyBorder="1" applyAlignment="1" applyProtection="1">
      <alignment vertical="top" wrapText="1"/>
    </xf>
    <xf numFmtId="0" fontId="0" fillId="11" borderId="21" xfId="0" applyFont="1" applyFill="1" applyBorder="1" applyAlignment="1" applyProtection="1">
      <alignment vertical="top" wrapText="1"/>
    </xf>
    <xf numFmtId="164" fontId="1" fillId="11" borderId="28" xfId="0" applyNumberFormat="1" applyFont="1" applyFill="1" applyBorder="1" applyAlignment="1" applyProtection="1">
      <alignment horizontal="right" vertical="top" wrapText="1"/>
    </xf>
    <xf numFmtId="0" fontId="0" fillId="9" borderId="51" xfId="0" applyFont="1" applyFill="1" applyBorder="1" applyAlignment="1" applyProtection="1">
      <alignment vertical="top"/>
    </xf>
    <xf numFmtId="0" fontId="0" fillId="8" borderId="29" xfId="0" applyFont="1" applyFill="1" applyBorder="1" applyAlignment="1" applyProtection="1">
      <alignment vertical="top"/>
    </xf>
    <xf numFmtId="0" fontId="0" fillId="11" borderId="26" xfId="0" applyFont="1" applyFill="1" applyBorder="1" applyAlignment="1" applyProtection="1">
      <alignment vertical="top" wrapText="1"/>
    </xf>
    <xf numFmtId="0" fontId="0" fillId="11" borderId="52" xfId="0" applyFont="1" applyFill="1" applyBorder="1" applyAlignment="1" applyProtection="1">
      <alignment vertical="top" wrapText="1"/>
    </xf>
    <xf numFmtId="0" fontId="0" fillId="8" borderId="53" xfId="0" applyFont="1" applyFill="1" applyBorder="1" applyAlignment="1" applyProtection="1">
      <alignment vertical="top"/>
    </xf>
    <xf numFmtId="0" fontId="0" fillId="0" borderId="54" xfId="0" applyFont="1" applyBorder="1" applyAlignment="1" applyProtection="1">
      <alignment horizontal="center" vertical="top"/>
    </xf>
    <xf numFmtId="0" fontId="0" fillId="0" borderId="54" xfId="0" applyFont="1" applyBorder="1" applyAlignment="1" applyProtection="1">
      <alignment vertical="top" wrapText="1"/>
    </xf>
    <xf numFmtId="0" fontId="14" fillId="5" borderId="55" xfId="3" applyNumberFormat="1" applyFill="1" applyBorder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0" fontId="0" fillId="0" borderId="54" xfId="0" applyFont="1" applyBorder="1" applyAlignment="1" applyProtection="1">
      <alignment horizontal="center" vertical="top" wrapText="1"/>
    </xf>
    <xf numFmtId="0" fontId="0" fillId="5" borderId="56" xfId="0" applyFont="1" applyFill="1" applyBorder="1" applyAlignment="1" applyProtection="1">
      <alignment horizontal="center" vertical="top" wrapText="1"/>
      <protection locked="0"/>
    </xf>
    <xf numFmtId="0" fontId="0" fillId="5" borderId="38" xfId="0" applyFont="1" applyFill="1" applyBorder="1" applyAlignment="1" applyProtection="1">
      <alignment horizontal="center" vertical="top" wrapText="1"/>
      <protection locked="0"/>
    </xf>
    <xf numFmtId="164" fontId="0" fillId="10" borderId="0" xfId="1" applyNumberFormat="1" applyFont="1" applyFill="1" applyBorder="1" applyAlignment="1" applyProtection="1">
      <alignment vertical="top"/>
    </xf>
    <xf numFmtId="164" fontId="0" fillId="9" borderId="18" xfId="5" applyFont="1" applyFill="1" applyBorder="1" applyAlignment="1" applyProtection="1">
      <alignment horizontal="right" vertical="top"/>
    </xf>
    <xf numFmtId="164" fontId="0" fillId="9" borderId="57" xfId="5" applyFont="1" applyFill="1" applyBorder="1" applyAlignment="1" applyProtection="1">
      <alignment horizontal="right" vertical="top"/>
    </xf>
    <xf numFmtId="164" fontId="0" fillId="9" borderId="38" xfId="1" applyNumberFormat="1" applyFont="1" applyFill="1" applyBorder="1" applyAlignment="1" applyProtection="1">
      <alignment vertical="top"/>
    </xf>
    <xf numFmtId="164" fontId="0" fillId="9" borderId="54" xfId="0" applyNumberFormat="1" applyFont="1" applyFill="1" applyBorder="1" applyAlignment="1" applyProtection="1">
      <alignment vertical="top"/>
    </xf>
    <xf numFmtId="164" fontId="0" fillId="9" borderId="56" xfId="0" applyNumberFormat="1" applyFont="1" applyFill="1" applyBorder="1" applyAlignment="1" applyProtection="1">
      <alignment vertical="top"/>
    </xf>
    <xf numFmtId="0" fontId="1" fillId="10" borderId="18" xfId="0" applyFont="1" applyFill="1" applyBorder="1" applyAlignment="1" applyProtection="1">
      <alignment horizontal="center" vertical="top" wrapText="1"/>
    </xf>
    <xf numFmtId="0" fontId="0" fillId="9" borderId="38" xfId="0" applyFont="1" applyFill="1" applyBorder="1" applyAlignment="1" applyProtection="1">
      <alignment horizontal="center" vertical="top" wrapText="1"/>
    </xf>
    <xf numFmtId="0" fontId="0" fillId="9" borderId="57" xfId="0" applyFont="1" applyFill="1" applyBorder="1" applyAlignment="1" applyProtection="1">
      <alignment horizontal="right" vertical="top" wrapText="1"/>
    </xf>
    <xf numFmtId="164" fontId="0" fillId="9" borderId="56" xfId="0" applyNumberFormat="1" applyFont="1" applyFill="1" applyBorder="1" applyAlignment="1" applyProtection="1">
      <alignment horizontal="right" vertical="top" wrapText="1"/>
    </xf>
    <xf numFmtId="0" fontId="0" fillId="5" borderId="9" xfId="0" applyNumberFormat="1" applyFill="1" applyBorder="1" applyAlignment="1" applyProtection="1">
      <alignment horizontal="center" vertical="top"/>
      <protection locked="0"/>
    </xf>
    <xf numFmtId="0" fontId="0" fillId="5" borderId="11" xfId="0" applyFont="1" applyFill="1" applyBorder="1" applyAlignment="1" applyProtection="1">
      <alignment horizontal="center" vertical="top" wrapText="1"/>
      <protection locked="0"/>
    </xf>
    <xf numFmtId="164" fontId="14" fillId="0" borderId="30" xfId="5" applyBorder="1">
      <alignment horizontal="right"/>
    </xf>
    <xf numFmtId="164" fontId="0" fillId="9" borderId="31" xfId="5" applyFont="1" applyFill="1" applyBorder="1" applyAlignment="1" applyProtection="1">
      <alignment horizontal="right" vertical="top"/>
    </xf>
    <xf numFmtId="164" fontId="0" fillId="9" borderId="32" xfId="1" applyNumberFormat="1" applyFont="1" applyFill="1" applyBorder="1" applyAlignment="1" applyProtection="1">
      <alignment horizontal="right" vertical="top"/>
    </xf>
    <xf numFmtId="164" fontId="0" fillId="9" borderId="59" xfId="0" applyNumberFormat="1" applyFont="1" applyFill="1" applyBorder="1" applyAlignment="1" applyProtection="1">
      <alignment horizontal="right" vertical="top"/>
    </xf>
    <xf numFmtId="164" fontId="0" fillId="9" borderId="17" xfId="0" applyNumberFormat="1" applyFont="1" applyFill="1" applyBorder="1" applyAlignment="1" applyProtection="1">
      <alignment horizontal="right" vertical="top"/>
    </xf>
    <xf numFmtId="164" fontId="0" fillId="9" borderId="10" xfId="0" applyNumberFormat="1" applyFont="1" applyFill="1" applyBorder="1" applyAlignment="1" applyProtection="1">
      <alignment horizontal="right" vertical="top"/>
    </xf>
    <xf numFmtId="0" fontId="0" fillId="9" borderId="32" xfId="0" applyFont="1" applyFill="1" applyBorder="1" applyAlignment="1" applyProtection="1">
      <alignment horizontal="center" vertical="top" wrapText="1"/>
    </xf>
    <xf numFmtId="0" fontId="0" fillId="9" borderId="31" xfId="0" applyFont="1" applyFill="1" applyBorder="1" applyAlignment="1" applyProtection="1">
      <alignment horizontal="right" vertical="top" wrapText="1"/>
    </xf>
    <xf numFmtId="164" fontId="0" fillId="9" borderId="10" xfId="0" applyNumberFormat="1" applyFont="1" applyFill="1" applyBorder="1" applyAlignment="1" applyProtection="1">
      <alignment horizontal="right" vertical="top" wrapText="1"/>
    </xf>
    <xf numFmtId="0" fontId="0" fillId="9" borderId="0" xfId="0" applyFont="1" applyFill="1" applyBorder="1" applyAlignment="1" applyProtection="1">
      <alignment vertical="top" wrapText="1"/>
    </xf>
    <xf numFmtId="0" fontId="0" fillId="9" borderId="0" xfId="0" applyFont="1" applyFill="1" applyBorder="1" applyAlignment="1" applyProtection="1">
      <alignment horizontal="center" vertical="top" wrapText="1"/>
    </xf>
    <xf numFmtId="0" fontId="0" fillId="10" borderId="0" xfId="0" applyFont="1" applyFill="1" applyBorder="1" applyAlignment="1" applyProtection="1">
      <alignment vertical="top"/>
    </xf>
    <xf numFmtId="164" fontId="0" fillId="9" borderId="0" xfId="0" applyNumberFormat="1" applyFont="1" applyFill="1" applyBorder="1" applyAlignment="1" applyProtection="1">
      <alignment vertical="top"/>
    </xf>
    <xf numFmtId="2" fontId="0" fillId="9" borderId="0" xfId="0" applyNumberFormat="1" applyFont="1" applyFill="1" applyBorder="1" applyAlignment="1" applyProtection="1">
      <alignment vertical="top"/>
    </xf>
    <xf numFmtId="164" fontId="1" fillId="3" borderId="50" xfId="11" applyNumberFormat="1" applyFont="1" applyBorder="1" applyAlignment="1" applyProtection="1">
      <alignment horizontal="center" vertical="top"/>
    </xf>
    <xf numFmtId="164" fontId="1" fillId="3" borderId="60" xfId="11" applyNumberFormat="1" applyFont="1" applyBorder="1" applyAlignment="1" applyProtection="1">
      <alignment horizontal="center" vertical="top"/>
    </xf>
    <xf numFmtId="3" fontId="1" fillId="3" borderId="27" xfId="11" applyNumberFormat="1" applyFont="1" applyBorder="1" applyAlignment="1" applyProtection="1">
      <alignment horizontal="center" vertical="top" wrapText="1"/>
    </xf>
    <xf numFmtId="0" fontId="1" fillId="3" borderId="52" xfId="11" applyFont="1" applyBorder="1" applyAlignment="1" applyProtection="1">
      <alignment horizontal="center" vertical="top" wrapText="1"/>
    </xf>
    <xf numFmtId="164" fontId="1" fillId="3" borderId="21" xfId="11" applyNumberFormat="1" applyFont="1" applyBorder="1" applyAlignment="1" applyProtection="1">
      <alignment horizontal="center" vertical="top"/>
    </xf>
    <xf numFmtId="164" fontId="1" fillId="3" borderId="21" xfId="11" applyNumberFormat="1" applyFont="1" applyBorder="1" applyAlignment="1" applyProtection="1">
      <alignment horizontal="right" vertical="top"/>
    </xf>
    <xf numFmtId="164" fontId="1" fillId="3" borderId="28" xfId="11" applyNumberFormat="1" applyFont="1" applyBorder="1" applyAlignment="1" applyProtection="1">
      <alignment horizontal="right" vertical="top"/>
    </xf>
    <xf numFmtId="164" fontId="1" fillId="3" borderId="26" xfId="11" applyNumberFormat="1" applyFont="1" applyBorder="1" applyAlignment="1" applyProtection="1">
      <alignment horizontal="right" vertical="top"/>
    </xf>
    <xf numFmtId="0" fontId="0" fillId="10" borderId="21" xfId="0" applyFont="1" applyFill="1" applyBorder="1" applyAlignment="1" applyProtection="1">
      <alignment vertical="top"/>
    </xf>
    <xf numFmtId="164" fontId="1" fillId="3" borderId="28" xfId="11" applyNumberFormat="1" applyFont="1" applyBorder="1" applyAlignment="1" applyProtection="1">
      <alignment horizontal="right" vertical="top" wrapText="1"/>
    </xf>
    <xf numFmtId="0" fontId="0" fillId="3" borderId="26" xfId="11" applyFont="1" applyBorder="1" applyAlignment="1" applyProtection="1">
      <alignment vertical="top" wrapText="1"/>
    </xf>
    <xf numFmtId="0" fontId="0" fillId="3" borderId="21" xfId="11" applyFont="1" applyBorder="1" applyAlignment="1" applyProtection="1">
      <alignment vertical="top" wrapText="1"/>
    </xf>
    <xf numFmtId="0" fontId="0" fillId="3" borderId="52" xfId="11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horizontal="center" vertical="top" wrapText="1"/>
    </xf>
    <xf numFmtId="2" fontId="11" fillId="0" borderId="0" xfId="0" applyNumberFormat="1" applyFont="1" applyBorder="1" applyAlignment="1" applyProtection="1">
      <alignment vertical="top"/>
    </xf>
    <xf numFmtId="2" fontId="0" fillId="9" borderId="0" xfId="1" applyNumberFormat="1" applyFont="1" applyFill="1" applyBorder="1" applyAlignment="1" applyProtection="1">
      <alignment vertical="top"/>
    </xf>
    <xf numFmtId="171" fontId="0" fillId="0" borderId="0" xfId="0" applyNumberFormat="1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/>
    </xf>
    <xf numFmtId="0" fontId="14" fillId="5" borderId="9" xfId="3" applyNumberFormat="1" applyFill="1" applyBorder="1">
      <alignment horizontal="center" vertical="top" wrapText="1"/>
      <protection locked="0"/>
    </xf>
    <xf numFmtId="164" fontId="1" fillId="6" borderId="50" xfId="9" applyNumberFormat="1" applyFont="1" applyBorder="1" applyAlignment="1" applyProtection="1">
      <alignment horizontal="center" vertical="top"/>
    </xf>
    <xf numFmtId="164" fontId="1" fillId="6" borderId="60" xfId="9" applyNumberFormat="1" applyFont="1" applyBorder="1" applyAlignment="1" applyProtection="1">
      <alignment horizontal="center" vertical="top"/>
    </xf>
    <xf numFmtId="3" fontId="1" fillId="6" borderId="27" xfId="9" applyNumberFormat="1" applyFont="1" applyBorder="1" applyAlignment="1" applyProtection="1">
      <alignment horizontal="center" vertical="top" wrapText="1"/>
    </xf>
    <xf numFmtId="0" fontId="1" fillId="6" borderId="52" xfId="9" applyFont="1" applyBorder="1" applyAlignment="1" applyProtection="1">
      <alignment horizontal="center" vertical="top" wrapText="1"/>
    </xf>
    <xf numFmtId="164" fontId="1" fillId="6" borderId="21" xfId="9" applyNumberFormat="1" applyFont="1" applyBorder="1" applyAlignment="1" applyProtection="1">
      <alignment horizontal="center" vertical="top"/>
    </xf>
    <xf numFmtId="164" fontId="1" fillId="6" borderId="21" xfId="9" applyNumberFormat="1" applyFont="1" applyBorder="1" applyAlignment="1" applyProtection="1">
      <alignment horizontal="right" vertical="top"/>
    </xf>
    <xf numFmtId="164" fontId="1" fillId="6" borderId="28" xfId="9" applyNumberFormat="1" applyFont="1" applyBorder="1" applyAlignment="1" applyProtection="1">
      <alignment horizontal="right" vertical="top"/>
    </xf>
    <xf numFmtId="164" fontId="1" fillId="6" borderId="26" xfId="9" applyNumberFormat="1" applyFont="1" applyBorder="1" applyAlignment="1" applyProtection="1">
      <alignment horizontal="right" vertical="top"/>
    </xf>
    <xf numFmtId="164" fontId="1" fillId="6" borderId="61" xfId="9" applyNumberFormat="1" applyFont="1" applyBorder="1" applyAlignment="1" applyProtection="1">
      <alignment horizontal="right" vertical="top"/>
    </xf>
    <xf numFmtId="164" fontId="1" fillId="6" borderId="62" xfId="9" applyNumberFormat="1" applyFont="1" applyBorder="1" applyAlignment="1" applyProtection="1">
      <alignment horizontal="right" vertical="top"/>
    </xf>
    <xf numFmtId="164" fontId="1" fillId="6" borderId="48" xfId="9" applyNumberFormat="1" applyFont="1" applyBorder="1" applyAlignment="1" applyProtection="1">
      <alignment horizontal="right" vertical="top"/>
    </xf>
    <xf numFmtId="164" fontId="1" fillId="6" borderId="28" xfId="9" applyNumberFormat="1" applyFont="1" applyBorder="1" applyAlignment="1" applyProtection="1">
      <alignment horizontal="right" vertical="top" wrapText="1"/>
    </xf>
    <xf numFmtId="0" fontId="0" fillId="6" borderId="26" xfId="9" applyFont="1" applyBorder="1" applyAlignment="1" applyProtection="1">
      <alignment vertical="top" wrapText="1"/>
    </xf>
    <xf numFmtId="0" fontId="0" fillId="6" borderId="21" xfId="9" applyFont="1" applyBorder="1" applyAlignment="1" applyProtection="1">
      <alignment vertical="top" wrapText="1"/>
    </xf>
    <xf numFmtId="0" fontId="0" fillId="6" borderId="52" xfId="9" applyFont="1" applyBorder="1" applyAlignment="1" applyProtection="1">
      <alignment vertical="top" wrapText="1"/>
    </xf>
    <xf numFmtId="164" fontId="1" fillId="6" borderId="50" xfId="12" applyNumberFormat="1" applyFont="1" applyBorder="1" applyAlignment="1" applyProtection="1">
      <alignment horizontal="center" vertical="top"/>
    </xf>
    <xf numFmtId="164" fontId="1" fillId="6" borderId="60" xfId="12" applyNumberFormat="1" applyFont="1" applyBorder="1" applyAlignment="1" applyProtection="1">
      <alignment horizontal="center" vertical="top"/>
    </xf>
    <xf numFmtId="3" fontId="1" fillId="6" borderId="27" xfId="12" applyNumberFormat="1" applyFont="1" applyBorder="1" applyAlignment="1" applyProtection="1">
      <alignment horizontal="center" vertical="top" wrapText="1"/>
    </xf>
    <xf numFmtId="0" fontId="1" fillId="6" borderId="52" xfId="12" applyFont="1" applyBorder="1" applyAlignment="1" applyProtection="1">
      <alignment horizontal="center" vertical="top" wrapText="1"/>
    </xf>
    <xf numFmtId="164" fontId="1" fillId="6" borderId="21" xfId="12" applyNumberFormat="1" applyFont="1" applyBorder="1" applyAlignment="1" applyProtection="1">
      <alignment horizontal="center" vertical="top"/>
    </xf>
    <xf numFmtId="164" fontId="1" fillId="6" borderId="21" xfId="12" applyNumberFormat="1" applyFont="1" applyBorder="1" applyAlignment="1" applyProtection="1">
      <alignment horizontal="right" vertical="top"/>
    </xf>
    <xf numFmtId="164" fontId="1" fillId="6" borderId="28" xfId="12" applyNumberFormat="1" applyFont="1" applyBorder="1" applyAlignment="1" applyProtection="1">
      <alignment horizontal="right" vertical="top"/>
    </xf>
    <xf numFmtId="164" fontId="1" fillId="6" borderId="26" xfId="12" applyNumberFormat="1" applyFont="1" applyBorder="1" applyAlignment="1" applyProtection="1">
      <alignment horizontal="right" vertical="top"/>
    </xf>
    <xf numFmtId="164" fontId="1" fillId="6" borderId="28" xfId="12" applyNumberFormat="1" applyFont="1" applyBorder="1" applyAlignment="1" applyProtection="1">
      <alignment horizontal="right" vertical="top" wrapText="1"/>
    </xf>
    <xf numFmtId="0" fontId="0" fillId="6" borderId="26" xfId="12" applyFont="1" applyBorder="1" applyAlignment="1" applyProtection="1">
      <alignment vertical="top" wrapText="1"/>
    </xf>
    <xf numFmtId="0" fontId="0" fillId="6" borderId="21" xfId="12" applyFont="1" applyBorder="1" applyAlignment="1" applyProtection="1">
      <alignment vertical="top" wrapText="1"/>
    </xf>
    <xf numFmtId="0" fontId="0" fillId="6" borderId="52" xfId="12" applyFont="1" applyBorder="1" applyAlignment="1" applyProtection="1">
      <alignment vertical="top" wrapText="1"/>
    </xf>
    <xf numFmtId="0" fontId="0" fillId="7" borderId="26" xfId="10" applyFont="1" applyBorder="1" applyAlignment="1" applyProtection="1">
      <alignment vertical="top" wrapText="1"/>
    </xf>
    <xf numFmtId="164" fontId="1" fillId="7" borderId="50" xfId="10" applyNumberFormat="1" applyFont="1" applyBorder="1" applyAlignment="1" applyProtection="1">
      <alignment horizontal="center" vertical="top"/>
    </xf>
    <xf numFmtId="164" fontId="1" fillId="7" borderId="60" xfId="10" applyNumberFormat="1" applyFont="1" applyBorder="1" applyAlignment="1" applyProtection="1">
      <alignment horizontal="center" vertical="top"/>
    </xf>
    <xf numFmtId="0" fontId="1" fillId="7" borderId="21" xfId="10" applyNumberFormat="1" applyFont="1" applyBorder="1" applyAlignment="1" applyProtection="1">
      <alignment horizontal="center" vertical="top"/>
    </xf>
    <xf numFmtId="0" fontId="1" fillId="7" borderId="63" xfId="10" applyNumberFormat="1" applyFont="1" applyBorder="1" applyAlignment="1" applyProtection="1">
      <alignment horizontal="center" vertical="top"/>
    </xf>
    <xf numFmtId="164" fontId="1" fillId="7" borderId="21" xfId="10" applyNumberFormat="1" applyFont="1" applyBorder="1" applyAlignment="1" applyProtection="1">
      <alignment horizontal="right" vertical="top"/>
    </xf>
    <xf numFmtId="164" fontId="1" fillId="7" borderId="28" xfId="10" applyNumberFormat="1" applyFont="1" applyBorder="1" applyAlignment="1" applyProtection="1">
      <alignment horizontal="right" vertical="top"/>
    </xf>
    <xf numFmtId="164" fontId="1" fillId="7" borderId="26" xfId="10" applyNumberFormat="1" applyFont="1" applyBorder="1" applyAlignment="1" applyProtection="1">
      <alignment horizontal="right" vertical="top"/>
    </xf>
    <xf numFmtId="164" fontId="1" fillId="7" borderId="60" xfId="10" applyNumberFormat="1" applyFont="1" applyBorder="1" applyAlignment="1" applyProtection="1">
      <alignment horizontal="right" vertical="top"/>
    </xf>
    <xf numFmtId="164" fontId="1" fillId="7" borderId="27" xfId="10" applyNumberFormat="1" applyFont="1" applyBorder="1" applyAlignment="1" applyProtection="1">
      <alignment horizontal="right" vertical="top"/>
    </xf>
    <xf numFmtId="164" fontId="1" fillId="7" borderId="28" xfId="10" applyNumberFormat="1" applyFont="1" applyBorder="1" applyAlignment="1" applyProtection="1">
      <alignment horizontal="center" vertical="top"/>
    </xf>
    <xf numFmtId="164" fontId="1" fillId="7" borderId="28" xfId="10" applyNumberFormat="1" applyFont="1" applyBorder="1" applyAlignment="1" applyProtection="1">
      <alignment horizontal="right" vertical="top" wrapText="1"/>
    </xf>
    <xf numFmtId="0" fontId="0" fillId="7" borderId="21" xfId="10" applyFont="1" applyBorder="1" applyAlignment="1" applyProtection="1">
      <alignment vertical="top" wrapText="1"/>
    </xf>
    <xf numFmtId="0" fontId="0" fillId="7" borderId="52" xfId="10" applyFont="1" applyBorder="1" applyAlignment="1" applyProtection="1">
      <alignment vertical="top" wrapText="1"/>
    </xf>
    <xf numFmtId="0" fontId="0" fillId="5" borderId="50" xfId="8" applyFont="1" applyBorder="1" applyAlignment="1" applyProtection="1">
      <alignment horizontal="center" vertical="top"/>
      <protection locked="0"/>
    </xf>
    <xf numFmtId="0" fontId="0" fillId="5" borderId="27" xfId="8" applyFont="1" applyBorder="1" applyAlignment="1" applyProtection="1">
      <alignment vertical="top" wrapText="1"/>
      <protection locked="0"/>
    </xf>
    <xf numFmtId="0" fontId="0" fillId="5" borderId="55" xfId="0" applyFont="1" applyFill="1" applyBorder="1" applyAlignment="1" applyProtection="1">
      <alignment horizontal="center" vertical="top" wrapText="1"/>
      <protection locked="0"/>
    </xf>
    <xf numFmtId="0" fontId="0" fillId="0" borderId="27" xfId="0" applyFont="1" applyBorder="1" applyAlignment="1" applyProtection="1">
      <alignment horizontal="center" vertical="top" wrapText="1"/>
    </xf>
    <xf numFmtId="0" fontId="0" fillId="5" borderId="27" xfId="0" applyFont="1" applyFill="1" applyBorder="1" applyAlignment="1" applyProtection="1">
      <alignment horizontal="center" vertical="top" wrapText="1"/>
      <protection locked="0"/>
    </xf>
    <xf numFmtId="0" fontId="0" fillId="5" borderId="21" xfId="0" applyFont="1" applyFill="1" applyBorder="1" applyAlignment="1" applyProtection="1">
      <alignment horizontal="center" vertical="top" wrapText="1"/>
      <protection locked="0"/>
    </xf>
    <xf numFmtId="0" fontId="0" fillId="10" borderId="18" xfId="0" applyFont="1" applyFill="1" applyBorder="1" applyAlignment="1" applyProtection="1">
      <alignment vertical="top"/>
      <protection locked="0"/>
    </xf>
    <xf numFmtId="164" fontId="11" fillId="0" borderId="18" xfId="0" applyNumberFormat="1" applyFont="1" applyBorder="1" applyAlignment="1" applyProtection="1">
      <alignment vertical="top"/>
    </xf>
    <xf numFmtId="164" fontId="11" fillId="0" borderId="27" xfId="0" applyNumberFormat="1" applyFont="1" applyBorder="1" applyAlignment="1" applyProtection="1">
      <alignment vertical="top"/>
    </xf>
    <xf numFmtId="164" fontId="11" fillId="0" borderId="28" xfId="0" applyNumberFormat="1" applyFont="1" applyBorder="1" applyAlignment="1" applyProtection="1">
      <alignment vertical="top"/>
    </xf>
    <xf numFmtId="0" fontId="0" fillId="10" borderId="61" xfId="0" applyFont="1" applyFill="1" applyBorder="1" applyAlignment="1" applyProtection="1">
      <alignment vertical="top"/>
      <protection locked="0"/>
    </xf>
    <xf numFmtId="0" fontId="0" fillId="9" borderId="0" xfId="0" applyFont="1" applyFill="1" applyBorder="1" applyAlignment="1" applyProtection="1">
      <alignment vertical="top"/>
      <protection locked="0"/>
    </xf>
    <xf numFmtId="0" fontId="0" fillId="0" borderId="38" xfId="0" applyFont="1" applyBorder="1" applyAlignment="1" applyProtection="1">
      <alignment horizontal="center" vertical="top" wrapText="1"/>
    </xf>
    <xf numFmtId="0" fontId="0" fillId="9" borderId="51" xfId="0" applyFont="1" applyFill="1" applyBorder="1" applyAlignment="1" applyProtection="1">
      <alignment vertical="top"/>
      <protection locked="0"/>
    </xf>
    <xf numFmtId="0" fontId="0" fillId="8" borderId="29" xfId="0" applyFont="1" applyFill="1" applyBorder="1" applyAlignment="1" applyProtection="1">
      <alignment vertical="top"/>
      <protection locked="0"/>
    </xf>
    <xf numFmtId="0" fontId="0" fillId="8" borderId="53" xfId="0" applyFont="1" applyFill="1" applyBorder="1" applyAlignment="1" applyProtection="1">
      <alignment vertical="top"/>
      <protection locked="0"/>
    </xf>
    <xf numFmtId="0" fontId="0" fillId="0" borderId="64" xfId="0" applyFont="1" applyBorder="1" applyAlignment="1" applyProtection="1">
      <alignment vertical="top"/>
      <protection locked="0"/>
    </xf>
    <xf numFmtId="0" fontId="0" fillId="9" borderId="0" xfId="0" applyFont="1" applyFill="1" applyAlignment="1" applyProtection="1">
      <alignment horizontal="left" vertical="top" wrapText="1" indent="2"/>
    </xf>
    <xf numFmtId="0" fontId="0" fillId="9" borderId="0" xfId="0" applyFont="1" applyFill="1" applyAlignment="1" applyProtection="1">
      <alignment horizontal="center" vertical="top" wrapText="1"/>
    </xf>
    <xf numFmtId="0" fontId="0" fillId="9" borderId="0" xfId="0" applyFont="1" applyFill="1" applyAlignment="1" applyProtection="1">
      <alignment horizontal="left" vertical="top" wrapText="1"/>
    </xf>
    <xf numFmtId="0" fontId="12" fillId="9" borderId="24" xfId="0" applyFont="1" applyFill="1" applyBorder="1" applyAlignment="1" applyProtection="1">
      <alignment vertical="top"/>
      <protection locked="0"/>
    </xf>
    <xf numFmtId="0" fontId="1" fillId="9" borderId="23" xfId="0" applyFont="1" applyFill="1" applyBorder="1" applyAlignment="1" applyProtection="1">
      <alignment vertical="top"/>
      <protection locked="0"/>
    </xf>
    <xf numFmtId="0" fontId="1" fillId="9" borderId="23" xfId="0" applyFont="1" applyFill="1" applyBorder="1" applyAlignment="1" applyProtection="1">
      <alignment horizontal="left" vertical="top"/>
      <protection locked="0"/>
    </xf>
    <xf numFmtId="0" fontId="1" fillId="9" borderId="23" xfId="0" applyFont="1" applyFill="1" applyBorder="1" applyAlignment="1" applyProtection="1">
      <alignment horizontal="center" vertical="top"/>
      <protection locked="0"/>
    </xf>
    <xf numFmtId="0" fontId="1" fillId="9" borderId="65" xfId="0" applyFont="1" applyFill="1" applyBorder="1" applyAlignment="1" applyProtection="1">
      <alignment horizontal="center" vertical="top"/>
      <protection locked="0"/>
    </xf>
    <xf numFmtId="0" fontId="0" fillId="9" borderId="29" xfId="0" applyFont="1" applyFill="1" applyBorder="1" applyAlignment="1" applyProtection="1">
      <alignment horizontal="center" vertical="top"/>
      <protection locked="0"/>
    </xf>
    <xf numFmtId="0" fontId="0" fillId="9" borderId="0" xfId="0" applyFont="1" applyFill="1" applyBorder="1" applyAlignment="1" applyProtection="1">
      <alignment horizontal="left" vertical="top"/>
      <protection locked="0"/>
    </xf>
    <xf numFmtId="0" fontId="0" fillId="9" borderId="0" xfId="0" applyFont="1" applyFill="1" applyBorder="1" applyAlignment="1" applyProtection="1">
      <alignment horizontal="center" vertical="top"/>
      <protection locked="0"/>
    </xf>
    <xf numFmtId="0" fontId="0" fillId="9" borderId="53" xfId="0" applyFont="1" applyFill="1" applyBorder="1" applyAlignment="1" applyProtection="1">
      <alignment horizontal="center" vertical="top"/>
      <protection locked="0"/>
    </xf>
    <xf numFmtId="0" fontId="0" fillId="0" borderId="0" xfId="0" applyFont="1"/>
    <xf numFmtId="0" fontId="1" fillId="9" borderId="0" xfId="0" applyFont="1" applyFill="1" applyBorder="1" applyAlignment="1" applyProtection="1">
      <alignment vertical="top"/>
      <protection locked="0"/>
    </xf>
    <xf numFmtId="170" fontId="0" fillId="9" borderId="53" xfId="0" applyNumberFormat="1" applyFont="1" applyFill="1" applyBorder="1" applyAlignment="1" applyProtection="1">
      <alignment vertical="top"/>
    </xf>
    <xf numFmtId="164" fontId="0" fillId="9" borderId="0" xfId="1" applyNumberFormat="1" applyFont="1" applyFill="1" applyBorder="1" applyAlignment="1" applyProtection="1">
      <alignment vertical="top"/>
      <protection locked="0"/>
    </xf>
    <xf numFmtId="164" fontId="0" fillId="9" borderId="53" xfId="1" applyNumberFormat="1" applyFont="1" applyFill="1" applyBorder="1" applyAlignment="1" applyProtection="1">
      <alignment vertical="top"/>
      <protection locked="0"/>
    </xf>
    <xf numFmtId="0" fontId="0" fillId="9" borderId="53" xfId="0" applyFont="1" applyFill="1" applyBorder="1" applyAlignment="1" applyProtection="1">
      <alignment vertical="top"/>
      <protection locked="0"/>
    </xf>
    <xf numFmtId="0" fontId="13" fillId="9" borderId="29" xfId="0" applyFont="1" applyFill="1" applyBorder="1" applyAlignment="1" applyProtection="1">
      <alignment horizontal="center" vertical="top"/>
      <protection locked="0"/>
    </xf>
    <xf numFmtId="0" fontId="0" fillId="9" borderId="29" xfId="0" applyFont="1" applyFill="1" applyBorder="1"/>
    <xf numFmtId="0" fontId="0" fillId="9" borderId="0" xfId="0" applyFont="1" applyFill="1" applyBorder="1"/>
    <xf numFmtId="0" fontId="0" fillId="9" borderId="53" xfId="0" applyFont="1" applyFill="1" applyBorder="1"/>
    <xf numFmtId="164" fontId="0" fillId="2" borderId="38" xfId="4" applyFont="1" applyBorder="1" applyAlignment="1"/>
    <xf numFmtId="164" fontId="0" fillId="2" borderId="18" xfId="4" applyFont="1" applyBorder="1" applyAlignment="1" applyProtection="1">
      <alignment horizontal="right" vertical="top"/>
      <protection locked="0"/>
    </xf>
    <xf numFmtId="164" fontId="13" fillId="2" borderId="18" xfId="4" applyFont="1" applyBorder="1" applyAlignment="1" applyProtection="1">
      <alignment horizontal="right" vertical="top"/>
      <protection locked="0"/>
    </xf>
    <xf numFmtId="164" fontId="0" fillId="2" borderId="66" xfId="4" applyFont="1" applyBorder="1" applyAlignment="1" applyProtection="1">
      <alignment horizontal="right" vertical="top"/>
      <protection locked="0"/>
    </xf>
    <xf numFmtId="0" fontId="0" fillId="9" borderId="0" xfId="0" applyFill="1" applyBorder="1" applyAlignment="1" applyProtection="1">
      <alignment horizontal="left" vertical="top"/>
    </xf>
    <xf numFmtId="0" fontId="0" fillId="12" borderId="14" xfId="0" applyFont="1" applyFill="1" applyBorder="1" applyAlignment="1" applyProtection="1">
      <alignment horizontal="center" vertical="top" wrapText="1"/>
      <protection locked="0"/>
    </xf>
    <xf numFmtId="0" fontId="0" fillId="5" borderId="55" xfId="0" applyFill="1" applyBorder="1" applyAlignment="1" applyProtection="1">
      <alignment horizontal="center" vertical="top" wrapText="1"/>
      <protection locked="0"/>
    </xf>
    <xf numFmtId="0" fontId="0" fillId="13" borderId="64" xfId="0" applyFont="1" applyFill="1" applyBorder="1" applyAlignment="1" applyProtection="1">
      <alignment vertical="top"/>
      <protection locked="0"/>
    </xf>
    <xf numFmtId="0" fontId="0" fillId="0" borderId="54" xfId="0" applyFont="1" applyBorder="1" applyAlignment="1" applyProtection="1">
      <alignment horizontal="center" vertical="top"/>
    </xf>
    <xf numFmtId="0" fontId="0" fillId="0" borderId="54" xfId="0" applyFont="1" applyBorder="1" applyAlignment="1" applyProtection="1">
      <alignment horizontal="center" vertical="top" wrapText="1"/>
    </xf>
    <xf numFmtId="0" fontId="0" fillId="5" borderId="56" xfId="0" applyFont="1" applyFill="1" applyBorder="1" applyAlignment="1" applyProtection="1">
      <alignment horizontal="center" vertical="top" wrapText="1"/>
      <protection locked="0"/>
    </xf>
    <xf numFmtId="0" fontId="0" fillId="5" borderId="38" xfId="0" applyFont="1" applyFill="1" applyBorder="1" applyAlignment="1" applyProtection="1">
      <alignment horizontal="center" vertical="top" wrapText="1"/>
      <protection locked="0"/>
    </xf>
    <xf numFmtId="0" fontId="0" fillId="0" borderId="54" xfId="0" applyBorder="1" applyAlignment="1" applyProtection="1">
      <alignment vertical="top" wrapText="1"/>
    </xf>
    <xf numFmtId="0" fontId="14" fillId="5" borderId="9" xfId="8" applyNumberFormat="1" applyBorder="1" applyAlignment="1" applyProtection="1">
      <alignment horizontal="center" vertical="top" wrapText="1"/>
      <protection locked="0"/>
    </xf>
    <xf numFmtId="0" fontId="14" fillId="5" borderId="55" xfId="8" applyNumberFormat="1" applyBorder="1" applyAlignment="1" applyProtection="1">
      <alignment horizontal="center" vertical="top" wrapText="1"/>
      <protection locked="0"/>
    </xf>
    <xf numFmtId="0" fontId="0" fillId="9" borderId="38" xfId="0" applyFill="1" applyBorder="1" applyAlignment="1" applyProtection="1">
      <alignment horizontal="center" vertical="top" wrapText="1"/>
    </xf>
    <xf numFmtId="0" fontId="0" fillId="13" borderId="54" xfId="0" applyFont="1" applyFill="1" applyBorder="1" applyAlignment="1" applyProtection="1">
      <alignment vertical="top" wrapText="1"/>
      <protection locked="0"/>
    </xf>
    <xf numFmtId="0" fontId="0" fillId="13" borderId="54" xfId="0" applyFill="1" applyBorder="1" applyAlignment="1" applyProtection="1">
      <alignment vertical="top" wrapText="1"/>
      <protection locked="0"/>
    </xf>
    <xf numFmtId="0" fontId="0" fillId="13" borderId="60" xfId="0" applyFont="1" applyFill="1" applyBorder="1" applyAlignment="1" applyProtection="1">
      <alignment horizontal="center" vertical="top" wrapText="1"/>
      <protection locked="0"/>
    </xf>
    <xf numFmtId="0" fontId="0" fillId="5" borderId="28" xfId="0" applyFont="1" applyFill="1" applyBorder="1" applyAlignment="1" applyProtection="1">
      <alignment horizontal="center" vertical="top" wrapText="1"/>
      <protection locked="0"/>
    </xf>
    <xf numFmtId="164" fontId="1" fillId="7" borderId="23" xfId="10" applyNumberFormat="1" applyFont="1" applyBorder="1" applyAlignment="1" applyProtection="1">
      <alignment horizontal="center" vertical="top"/>
    </xf>
    <xf numFmtId="0" fontId="15" fillId="5" borderId="18" xfId="0" applyFont="1" applyFill="1" applyBorder="1" applyAlignment="1" applyProtection="1">
      <alignment horizontal="center" vertical="center" wrapText="1"/>
      <protection locked="0"/>
    </xf>
    <xf numFmtId="0" fontId="0" fillId="5" borderId="71" xfId="0" applyFont="1" applyFill="1" applyBorder="1" applyAlignment="1" applyProtection="1">
      <alignment horizontal="center" vertical="top" wrapText="1"/>
      <protection locked="0"/>
    </xf>
    <xf numFmtId="0" fontId="0" fillId="5" borderId="72" xfId="0" applyFont="1" applyFill="1" applyBorder="1" applyAlignment="1" applyProtection="1">
      <alignment horizontal="center" vertical="top" wrapText="1"/>
      <protection locked="0"/>
    </xf>
    <xf numFmtId="0" fontId="0" fillId="13" borderId="72" xfId="0" applyFont="1" applyFill="1" applyBorder="1" applyAlignment="1" applyProtection="1">
      <alignment vertical="top"/>
      <protection locked="0"/>
    </xf>
    <xf numFmtId="0" fontId="15" fillId="5" borderId="72" xfId="0" applyFont="1" applyFill="1" applyBorder="1" applyAlignment="1" applyProtection="1">
      <alignment horizontal="center" vertical="center" wrapText="1"/>
      <protection locked="0"/>
    </xf>
    <xf numFmtId="0" fontId="0" fillId="14" borderId="18" xfId="0" applyFill="1" applyBorder="1" applyAlignment="1" applyProtection="1">
      <alignment horizontal="center" vertical="center" textRotation="90" wrapText="1"/>
      <protection locked="0"/>
    </xf>
    <xf numFmtId="0" fontId="15" fillId="14" borderId="73" xfId="0" applyFont="1" applyFill="1" applyBorder="1" applyAlignment="1" applyProtection="1">
      <alignment horizontal="center" vertical="center" textRotation="90" wrapText="1"/>
      <protection locked="0"/>
    </xf>
    <xf numFmtId="0" fontId="0" fillId="15" borderId="72" xfId="0" applyFill="1" applyBorder="1" applyAlignment="1" applyProtection="1">
      <alignment horizontal="center" vertical="center" textRotation="90"/>
      <protection locked="0"/>
    </xf>
    <xf numFmtId="0" fontId="0" fillId="0" borderId="0" xfId="0"/>
    <xf numFmtId="0" fontId="0" fillId="0" borderId="54" xfId="0" applyFont="1" applyBorder="1" applyAlignment="1" applyProtection="1">
      <alignment horizontal="center" vertical="top" wrapText="1"/>
    </xf>
    <xf numFmtId="164" fontId="0" fillId="9" borderId="18" xfId="5" applyFont="1" applyFill="1" applyBorder="1" applyAlignment="1" applyProtection="1">
      <alignment horizontal="right" vertical="top"/>
    </xf>
    <xf numFmtId="164" fontId="0" fillId="9" borderId="57" xfId="5" applyFont="1" applyFill="1" applyBorder="1" applyAlignment="1" applyProtection="1">
      <alignment horizontal="right" vertical="top"/>
    </xf>
    <xf numFmtId="164" fontId="0" fillId="9" borderId="38" xfId="1" applyNumberFormat="1" applyFont="1" applyFill="1" applyBorder="1" applyAlignment="1" applyProtection="1">
      <alignment vertical="top"/>
    </xf>
    <xf numFmtId="0" fontId="0" fillId="9" borderId="57" xfId="0" applyFont="1" applyFill="1" applyBorder="1" applyAlignment="1" applyProtection="1">
      <alignment horizontal="right" vertical="top" wrapText="1"/>
    </xf>
    <xf numFmtId="164" fontId="0" fillId="9" borderId="56" xfId="0" applyNumberFormat="1" applyFont="1" applyFill="1" applyBorder="1" applyAlignment="1" applyProtection="1">
      <alignment horizontal="right" vertical="top" wrapText="1"/>
    </xf>
    <xf numFmtId="0" fontId="0" fillId="10" borderId="18" xfId="0" applyFont="1" applyFill="1" applyBorder="1" applyAlignment="1" applyProtection="1">
      <alignment vertical="top"/>
      <protection locked="0"/>
    </xf>
    <xf numFmtId="164" fontId="11" fillId="0" borderId="18" xfId="0" applyNumberFormat="1" applyFont="1" applyBorder="1" applyAlignment="1" applyProtection="1">
      <alignment vertical="top"/>
    </xf>
    <xf numFmtId="164" fontId="11" fillId="0" borderId="27" xfId="0" applyNumberFormat="1" applyFont="1" applyBorder="1" applyAlignment="1" applyProtection="1">
      <alignment vertical="top"/>
    </xf>
    <xf numFmtId="164" fontId="11" fillId="0" borderId="28" xfId="0" applyNumberFormat="1" applyFont="1" applyBorder="1" applyAlignment="1" applyProtection="1">
      <alignment vertical="top"/>
    </xf>
    <xf numFmtId="0" fontId="0" fillId="10" borderId="61" xfId="0" applyFont="1" applyFill="1" applyBorder="1" applyAlignment="1" applyProtection="1">
      <alignment vertical="top"/>
      <protection locked="0"/>
    </xf>
    <xf numFmtId="0" fontId="0" fillId="9" borderId="0" xfId="0" applyFont="1" applyFill="1" applyBorder="1" applyAlignment="1" applyProtection="1">
      <alignment vertical="top"/>
      <protection locked="0"/>
    </xf>
    <xf numFmtId="0" fontId="0" fillId="0" borderId="38" xfId="0" applyFont="1" applyBorder="1" applyAlignment="1" applyProtection="1">
      <alignment horizontal="center" vertical="top" wrapText="1"/>
    </xf>
    <xf numFmtId="0" fontId="0" fillId="9" borderId="51" xfId="0" applyFont="1" applyFill="1" applyBorder="1" applyAlignment="1" applyProtection="1">
      <alignment vertical="top"/>
      <protection locked="0"/>
    </xf>
    <xf numFmtId="0" fontId="0" fillId="8" borderId="29" xfId="0" applyFont="1" applyFill="1" applyBorder="1" applyAlignment="1" applyProtection="1">
      <alignment vertical="top"/>
      <protection locked="0"/>
    </xf>
    <xf numFmtId="0" fontId="0" fillId="8" borderId="53" xfId="0" applyFont="1" applyFill="1" applyBorder="1" applyAlignment="1" applyProtection="1">
      <alignment vertical="top"/>
      <protection locked="0"/>
    </xf>
    <xf numFmtId="0" fontId="0" fillId="5" borderId="55" xfId="0" applyFill="1" applyBorder="1" applyAlignment="1" applyProtection="1">
      <alignment horizontal="center" vertical="top" wrapText="1"/>
      <protection locked="0"/>
    </xf>
    <xf numFmtId="0" fontId="0" fillId="13" borderId="60" xfId="0" applyFont="1" applyFill="1" applyBorder="1" applyAlignment="1" applyProtection="1">
      <alignment horizontal="center" vertical="top" wrapText="1"/>
      <protection locked="0"/>
    </xf>
    <xf numFmtId="0" fontId="0" fillId="5" borderId="21" xfId="8" applyFont="1" applyBorder="1" applyAlignment="1" applyProtection="1">
      <alignment horizontal="center" vertical="top" wrapText="1"/>
      <protection locked="0"/>
    </xf>
    <xf numFmtId="0" fontId="0" fillId="5" borderId="52" xfId="8" applyFont="1" applyBorder="1" applyAlignment="1" applyProtection="1">
      <alignment horizontal="center" vertical="top" wrapText="1"/>
      <protection locked="0"/>
    </xf>
    <xf numFmtId="0" fontId="0" fillId="9" borderId="28" xfId="0" applyFont="1" applyFill="1" applyBorder="1" applyAlignment="1" applyProtection="1">
      <alignment horizontal="right" vertical="top" wrapText="1"/>
    </xf>
    <xf numFmtId="0" fontId="0" fillId="9" borderId="60" xfId="0" applyFont="1" applyFill="1" applyBorder="1" applyAlignment="1" applyProtection="1">
      <alignment horizontal="right" vertical="top" wrapText="1"/>
    </xf>
    <xf numFmtId="164" fontId="0" fillId="5" borderId="28" xfId="0" applyNumberFormat="1" applyFont="1" applyFill="1" applyBorder="1" applyAlignment="1" applyProtection="1">
      <alignment horizontal="right" vertical="top" wrapText="1"/>
      <protection locked="0"/>
    </xf>
    <xf numFmtId="164" fontId="0" fillId="5" borderId="52" xfId="0" applyNumberFormat="1" applyFont="1" applyFill="1" applyBorder="1" applyAlignment="1" applyProtection="1">
      <alignment horizontal="right" vertical="top" wrapText="1"/>
      <protection locked="0"/>
    </xf>
    <xf numFmtId="0" fontId="0" fillId="5" borderId="26" xfId="8" applyFont="1" applyBorder="1" applyAlignment="1" applyProtection="1">
      <alignment horizontal="center" vertical="top" wrapText="1"/>
      <protection locked="0"/>
    </xf>
    <xf numFmtId="0" fontId="0" fillId="5" borderId="54" xfId="0" applyFont="1" applyFill="1" applyBorder="1" applyAlignment="1" applyProtection="1">
      <alignment horizontal="center" vertical="top" wrapText="1"/>
      <protection locked="0"/>
    </xf>
    <xf numFmtId="0" fontId="0" fillId="5" borderId="55" xfId="8" applyFont="1" applyBorder="1" applyAlignment="1" applyProtection="1">
      <alignment horizontal="center" vertical="top"/>
      <protection locked="0"/>
    </xf>
    <xf numFmtId="0" fontId="0" fillId="13" borderId="54" xfId="0" applyFont="1" applyFill="1" applyBorder="1" applyAlignment="1" applyProtection="1">
      <alignment horizontal="left" vertical="top" wrapText="1"/>
      <protection locked="0"/>
    </xf>
    <xf numFmtId="0" fontId="0" fillId="13" borderId="54" xfId="0" applyFill="1" applyBorder="1" applyAlignment="1" applyProtection="1">
      <alignment horizontal="left" vertical="top" wrapText="1"/>
      <protection locked="0"/>
    </xf>
    <xf numFmtId="0" fontId="0" fillId="0" borderId="54" xfId="0" applyFont="1" applyBorder="1" applyAlignment="1" applyProtection="1">
      <alignment horizontal="center" vertical="top" wrapText="1"/>
    </xf>
    <xf numFmtId="0" fontId="0" fillId="5" borderId="56" xfId="0" applyFont="1" applyFill="1" applyBorder="1" applyAlignment="1" applyProtection="1">
      <alignment horizontal="center" vertical="top" wrapText="1"/>
      <protection locked="0"/>
    </xf>
    <xf numFmtId="0" fontId="0" fillId="5" borderId="38" xfId="0" applyFont="1" applyFill="1" applyBorder="1" applyAlignment="1" applyProtection="1">
      <alignment horizontal="center" vertical="top" wrapText="1"/>
      <protection locked="0"/>
    </xf>
    <xf numFmtId="164" fontId="0" fillId="5" borderId="49" xfId="0" applyNumberFormat="1" applyFont="1" applyFill="1" applyBorder="1" applyAlignment="1" applyProtection="1">
      <alignment horizontal="right" vertical="top" wrapText="1"/>
      <protection locked="0"/>
    </xf>
    <xf numFmtId="0" fontId="0" fillId="5" borderId="5" xfId="8" applyFont="1" applyBorder="1" applyAlignment="1" applyProtection="1">
      <alignment horizontal="center" vertical="top" wrapText="1"/>
      <protection locked="0"/>
    </xf>
    <xf numFmtId="0" fontId="0" fillId="9" borderId="28" xfId="0" applyFont="1" applyFill="1" applyBorder="1" applyAlignment="1" applyProtection="1">
      <alignment horizontal="right" vertical="top" wrapText="1"/>
    </xf>
    <xf numFmtId="0" fontId="0" fillId="9" borderId="60" xfId="0" applyFont="1" applyFill="1" applyBorder="1" applyAlignment="1" applyProtection="1">
      <alignment horizontal="right" vertical="top" wrapText="1"/>
    </xf>
    <xf numFmtId="0" fontId="0" fillId="5" borderId="2" xfId="8" applyFont="1" applyBorder="1" applyAlignment="1" applyProtection="1">
      <alignment horizontal="center" vertical="top"/>
      <protection locked="0"/>
    </xf>
    <xf numFmtId="0" fontId="0" fillId="5" borderId="55" xfId="8" applyFont="1" applyBorder="1" applyAlignment="1" applyProtection="1">
      <alignment horizontal="center" vertical="top"/>
      <protection locked="0"/>
    </xf>
    <xf numFmtId="0" fontId="0" fillId="13" borderId="3" xfId="0" applyFill="1" applyBorder="1" applyAlignment="1" applyProtection="1">
      <alignment horizontal="left" vertical="top" wrapText="1"/>
      <protection locked="0"/>
    </xf>
    <xf numFmtId="0" fontId="0" fillId="13" borderId="54" xfId="0" applyFill="1" applyBorder="1" applyAlignment="1" applyProtection="1">
      <alignment horizontal="left" vertical="top" wrapText="1"/>
      <protection locked="0"/>
    </xf>
    <xf numFmtId="0" fontId="0" fillId="5" borderId="67" xfId="8" applyFont="1" applyBorder="1" applyAlignment="1" applyProtection="1">
      <alignment horizontal="center" vertical="top" wrapText="1"/>
      <protection locked="0"/>
    </xf>
    <xf numFmtId="0" fontId="0" fillId="5" borderId="23" xfId="8" applyFont="1" applyBorder="1" applyAlignment="1" applyProtection="1">
      <alignment horizontal="center" vertical="top" wrapText="1"/>
      <protection locked="0"/>
    </xf>
    <xf numFmtId="0" fontId="0" fillId="5" borderId="65" xfId="8" applyFont="1" applyBorder="1" applyAlignment="1" applyProtection="1">
      <alignment horizontal="center" vertical="top" wrapText="1"/>
      <protection locked="0"/>
    </xf>
    <xf numFmtId="0" fontId="0" fillId="5" borderId="57" xfId="8" applyFont="1" applyBorder="1" applyAlignment="1" applyProtection="1">
      <alignment horizontal="center" vertical="top" wrapText="1"/>
      <protection locked="0"/>
    </xf>
    <xf numFmtId="0" fontId="0" fillId="5" borderId="18" xfId="8" applyFont="1" applyBorder="1" applyAlignment="1" applyProtection="1">
      <alignment horizontal="center" vertical="top" wrapText="1"/>
      <protection locked="0"/>
    </xf>
    <xf numFmtId="0" fontId="0" fillId="5" borderId="66" xfId="8" applyFont="1" applyBorder="1" applyAlignment="1" applyProtection="1">
      <alignment horizontal="center" vertical="top" wrapText="1"/>
      <protection locked="0"/>
    </xf>
    <xf numFmtId="0" fontId="0" fillId="5" borderId="67" xfId="8" applyFont="1" applyBorder="1" applyAlignment="1" applyProtection="1">
      <alignment horizontal="left" vertical="top" wrapText="1"/>
      <protection locked="0"/>
    </xf>
    <xf numFmtId="0" fontId="0" fillId="5" borderId="68" xfId="8" applyFont="1" applyBorder="1" applyAlignment="1" applyProtection="1">
      <alignment horizontal="left" vertical="top" wrapText="1"/>
      <protection locked="0"/>
    </xf>
    <xf numFmtId="0" fontId="0" fillId="5" borderId="57" xfId="8" applyFont="1" applyBorder="1" applyAlignment="1" applyProtection="1">
      <alignment horizontal="left" vertical="top" wrapText="1"/>
      <protection locked="0"/>
    </xf>
    <xf numFmtId="0" fontId="0" fillId="5" borderId="69" xfId="8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center" vertical="top" wrapText="1"/>
    </xf>
    <xf numFmtId="0" fontId="0" fillId="0" borderId="54" xfId="0" applyFont="1" applyBorder="1" applyAlignment="1" applyProtection="1">
      <alignment horizontal="center" vertical="top" wrapText="1"/>
    </xf>
    <xf numFmtId="0" fontId="0" fillId="5" borderId="70" xfId="0" applyFont="1" applyFill="1" applyBorder="1" applyAlignment="1" applyProtection="1">
      <alignment horizontal="center" vertical="top" wrapText="1"/>
      <protection locked="0"/>
    </xf>
    <xf numFmtId="0" fontId="0" fillId="5" borderId="57" xfId="0" applyFont="1" applyFill="1" applyBorder="1" applyAlignment="1" applyProtection="1">
      <alignment horizontal="center" vertical="top" wrapText="1"/>
      <protection locked="0"/>
    </xf>
    <xf numFmtId="164" fontId="0" fillId="5" borderId="28" xfId="0" applyNumberFormat="1" applyFont="1" applyFill="1" applyBorder="1" applyAlignment="1" applyProtection="1">
      <alignment horizontal="right" vertical="top" wrapText="1"/>
      <protection locked="0"/>
    </xf>
    <xf numFmtId="164" fontId="0" fillId="5" borderId="52" xfId="0" applyNumberFormat="1" applyFont="1" applyFill="1" applyBorder="1" applyAlignment="1" applyProtection="1">
      <alignment horizontal="right" vertical="top" wrapText="1"/>
      <protection locked="0"/>
    </xf>
    <xf numFmtId="0" fontId="0" fillId="5" borderId="26" xfId="8" applyFont="1" applyBorder="1" applyAlignment="1" applyProtection="1">
      <alignment horizontal="center" vertical="top" wrapText="1"/>
      <protection locked="0"/>
    </xf>
    <xf numFmtId="0" fontId="0" fillId="5" borderId="21" xfId="8" applyFont="1" applyBorder="1" applyAlignment="1" applyProtection="1">
      <alignment horizontal="center" vertical="top" wrapText="1"/>
      <protection locked="0"/>
    </xf>
    <xf numFmtId="0" fontId="0" fillId="5" borderId="52" xfId="8" applyFont="1" applyBorder="1" applyAlignment="1" applyProtection="1">
      <alignment horizontal="center" vertical="top" wrapText="1"/>
      <protection locked="0"/>
    </xf>
    <xf numFmtId="0" fontId="0" fillId="5" borderId="28" xfId="8" applyFont="1" applyBorder="1" applyAlignment="1" applyProtection="1">
      <alignment horizontal="left" vertical="top" wrapText="1"/>
      <protection locked="0"/>
    </xf>
    <xf numFmtId="0" fontId="0" fillId="5" borderId="60" xfId="8" applyFont="1" applyBorder="1" applyAlignment="1" applyProtection="1">
      <alignment horizontal="left" vertical="top" wrapText="1"/>
      <protection locked="0"/>
    </xf>
    <xf numFmtId="0" fontId="0" fillId="13" borderId="3" xfId="0" applyFont="1" applyFill="1" applyBorder="1" applyAlignment="1" applyProtection="1">
      <alignment horizontal="left" vertical="top" wrapText="1"/>
      <protection locked="0"/>
    </xf>
    <xf numFmtId="0" fontId="0" fillId="13" borderId="54" xfId="0" applyFont="1" applyFill="1" applyBorder="1" applyAlignment="1" applyProtection="1">
      <alignment horizontal="left" vertical="top" wrapText="1"/>
      <protection locked="0"/>
    </xf>
    <xf numFmtId="0" fontId="0" fillId="0" borderId="54" xfId="0" applyBorder="1" applyAlignment="1" applyProtection="1">
      <alignment horizontal="left" vertical="top" wrapText="1"/>
    </xf>
    <xf numFmtId="0" fontId="0" fillId="0" borderId="54" xfId="0" applyFont="1" applyBorder="1" applyAlignment="1" applyProtection="1">
      <alignment horizontal="left" vertical="top" wrapText="1"/>
    </xf>
    <xf numFmtId="0" fontId="0" fillId="5" borderId="54" xfId="8" applyFont="1" applyBorder="1" applyAlignment="1" applyProtection="1">
      <alignment horizontal="center" vertical="top" wrapText="1"/>
      <protection locked="0"/>
    </xf>
    <xf numFmtId="0" fontId="0" fillId="9" borderId="54" xfId="0" applyFont="1" applyFill="1" applyBorder="1" applyAlignment="1" applyProtection="1">
      <alignment horizontal="right" vertical="top" wrapText="1"/>
    </xf>
    <xf numFmtId="0" fontId="0" fillId="5" borderId="28" xfId="8" applyFont="1" applyBorder="1" applyAlignment="1" applyProtection="1">
      <alignment horizontal="center" vertical="top" wrapText="1"/>
      <protection locked="0"/>
    </xf>
    <xf numFmtId="0" fontId="0" fillId="9" borderId="0" xfId="0" applyFont="1" applyFill="1" applyBorder="1" applyAlignment="1" applyProtection="1">
      <alignment horizontal="left" vertical="top" wrapText="1"/>
    </xf>
    <xf numFmtId="0" fontId="0" fillId="9" borderId="0" xfId="0" applyFont="1" applyFill="1" applyBorder="1" applyAlignment="1" applyProtection="1">
      <alignment horizontal="center" vertical="top" wrapText="1"/>
    </xf>
    <xf numFmtId="0" fontId="0" fillId="5" borderId="27" xfId="8" applyFont="1" applyBorder="1" applyAlignment="1" applyProtection="1">
      <alignment horizontal="left" vertical="top" wrapText="1"/>
      <protection locked="0"/>
    </xf>
    <xf numFmtId="0" fontId="0" fillId="5" borderId="3" xfId="0" applyFont="1" applyFill="1" applyBorder="1" applyAlignment="1" applyProtection="1">
      <alignment horizontal="center" vertical="top" wrapText="1"/>
      <protection locked="0"/>
    </xf>
    <xf numFmtId="0" fontId="0" fillId="5" borderId="54" xfId="0" applyFont="1" applyFill="1" applyBorder="1" applyAlignment="1" applyProtection="1">
      <alignment horizontal="center" vertical="top" wrapText="1"/>
      <protection locked="0"/>
    </xf>
    <xf numFmtId="0" fontId="0" fillId="5" borderId="67" xfId="0" applyFont="1" applyFill="1" applyBorder="1" applyAlignment="1" applyProtection="1">
      <alignment horizontal="center" vertical="top" wrapText="1"/>
      <protection locked="0"/>
    </xf>
    <xf numFmtId="0" fontId="1" fillId="9" borderId="0" xfId="0" applyFont="1" applyFill="1" applyBorder="1" applyAlignment="1" applyProtection="1">
      <alignment horizontal="left"/>
    </xf>
    <xf numFmtId="164" fontId="0" fillId="9" borderId="6" xfId="1" applyNumberFormat="1" applyFont="1" applyFill="1" applyBorder="1" applyAlignment="1" applyProtection="1">
      <alignment horizontal="left"/>
    </xf>
    <xf numFmtId="164" fontId="0" fillId="9" borderId="11" xfId="1" applyNumberFormat="1" applyFont="1" applyFill="1" applyBorder="1" applyAlignment="1" applyProtection="1">
      <alignment horizontal="left"/>
    </xf>
    <xf numFmtId="164" fontId="0" fillId="9" borderId="14" xfId="1" applyNumberFormat="1" applyFont="1" applyFill="1" applyBorder="1" applyAlignment="1" applyProtection="1">
      <alignment horizontal="left"/>
    </xf>
    <xf numFmtId="0" fontId="0" fillId="5" borderId="12" xfId="8" applyFont="1" applyBorder="1" applyAlignment="1" applyProtection="1">
      <alignment vertical="top"/>
      <protection locked="0"/>
    </xf>
    <xf numFmtId="0" fontId="0" fillId="5" borderId="15" xfId="8" applyFont="1" applyBorder="1" applyAlignment="1" applyProtection="1">
      <alignment vertical="top"/>
      <protection locked="0"/>
    </xf>
    <xf numFmtId="164" fontId="1" fillId="9" borderId="14" xfId="1" applyNumberFormat="1" applyFont="1" applyFill="1" applyBorder="1" applyAlignment="1" applyProtection="1">
      <alignment horizontal="left"/>
    </xf>
    <xf numFmtId="0" fontId="1" fillId="9" borderId="1" xfId="0" applyFont="1" applyFill="1" applyBorder="1" applyAlignment="1" applyProtection="1">
      <alignment horizontal="center" wrapText="1"/>
    </xf>
    <xf numFmtId="0" fontId="1" fillId="4" borderId="5" xfId="0" applyFont="1" applyFill="1" applyBorder="1" applyAlignment="1" applyProtection="1">
      <alignment horizontal="center" wrapText="1"/>
    </xf>
    <xf numFmtId="0" fontId="0" fillId="5" borderId="7" xfId="8" applyFont="1" applyBorder="1" applyAlignment="1" applyProtection="1">
      <alignment vertical="top"/>
      <protection locked="0"/>
    </xf>
    <xf numFmtId="164" fontId="0" fillId="9" borderId="9" xfId="1" applyNumberFormat="1" applyFont="1" applyFill="1" applyBorder="1" applyAlignment="1" applyProtection="1">
      <alignment horizontal="left" wrapText="1"/>
    </xf>
    <xf numFmtId="0" fontId="0" fillId="9" borderId="14" xfId="0" applyFont="1" applyFill="1" applyBorder="1" applyAlignment="1" applyProtection="1">
      <alignment horizontal="left" vertical="top"/>
    </xf>
    <xf numFmtId="169" fontId="1" fillId="4" borderId="21" xfId="7" applyNumberFormat="1" applyFont="1" applyBorder="1" applyAlignment="1" applyProtection="1">
      <alignment horizontal="center" vertical="top" wrapText="1"/>
    </xf>
    <xf numFmtId="0" fontId="1" fillId="9" borderId="26" xfId="0" applyFont="1" applyFill="1" applyBorder="1" applyAlignment="1" applyProtection="1">
      <alignment horizontal="center" vertical="top"/>
    </xf>
    <xf numFmtId="0" fontId="10" fillId="0" borderId="26" xfId="0" applyFont="1" applyFill="1" applyBorder="1" applyAlignment="1" applyProtection="1">
      <alignment horizontal="left" textRotation="90" wrapText="1"/>
    </xf>
    <xf numFmtId="0" fontId="0" fillId="9" borderId="29" xfId="0" applyFont="1" applyFill="1" applyBorder="1" applyAlignment="1" applyProtection="1">
      <alignment horizontal="right" vertical="top"/>
    </xf>
    <xf numFmtId="0" fontId="1" fillId="9" borderId="18" xfId="0" applyFont="1" applyFill="1" applyBorder="1" applyAlignment="1" applyProtection="1">
      <alignment horizontal="left" vertical="top"/>
    </xf>
    <xf numFmtId="0" fontId="0" fillId="9" borderId="36" xfId="0" applyFont="1" applyFill="1" applyBorder="1" applyAlignment="1" applyProtection="1">
      <alignment horizontal="right" vertical="top"/>
    </xf>
    <xf numFmtId="0" fontId="0" fillId="9" borderId="38" xfId="0" applyFont="1" applyFill="1" applyBorder="1" applyAlignment="1" applyProtection="1">
      <alignment horizontal="right" vertical="top"/>
    </xf>
    <xf numFmtId="0" fontId="0" fillId="9" borderId="19" xfId="0" applyFont="1" applyFill="1" applyBorder="1" applyAlignment="1" applyProtection="1">
      <alignment horizontal="left" vertical="top"/>
    </xf>
    <xf numFmtId="0" fontId="1" fillId="4" borderId="26" xfId="0" applyFont="1" applyFill="1" applyBorder="1" applyAlignment="1" applyProtection="1">
      <alignment horizontal="center" vertical="top"/>
    </xf>
    <xf numFmtId="0" fontId="1" fillId="4" borderId="26" xfId="7" applyFont="1" applyBorder="1" applyAlignment="1" applyProtection="1">
      <alignment horizontal="center" vertical="top" wrapText="1"/>
    </xf>
    <xf numFmtId="0" fontId="1" fillId="4" borderId="5" xfId="0" applyFont="1" applyFill="1" applyBorder="1" applyAlignment="1" applyProtection="1">
      <alignment horizontal="center" vertical="top"/>
    </xf>
    <xf numFmtId="0" fontId="1" fillId="11" borderId="26" xfId="0" applyFont="1" applyFill="1" applyBorder="1" applyAlignment="1" applyProtection="1">
      <alignment vertical="top" wrapText="1"/>
    </xf>
    <xf numFmtId="0" fontId="1" fillId="11" borderId="26" xfId="0" applyFont="1" applyFill="1" applyBorder="1" applyAlignment="1" applyProtection="1">
      <alignment horizontal="center" vertical="top"/>
    </xf>
    <xf numFmtId="0" fontId="1" fillId="3" borderId="47" xfId="0" applyFont="1" applyFill="1" applyBorder="1" applyAlignment="1" applyProtection="1">
      <alignment horizontal="center" vertical="top" wrapText="1"/>
    </xf>
    <xf numFmtId="164" fontId="1" fillId="3" borderId="48" xfId="0" applyNumberFormat="1" applyFont="1" applyFill="1" applyBorder="1" applyAlignment="1" applyProtection="1">
      <alignment horizontal="right" vertical="top" wrapText="1"/>
    </xf>
    <xf numFmtId="164" fontId="14" fillId="5" borderId="56" xfId="3" applyNumberFormat="1" applyFill="1" applyBorder="1" applyAlignment="1">
      <alignment horizontal="right" vertical="top" wrapText="1"/>
      <protection locked="0"/>
    </xf>
    <xf numFmtId="0" fontId="0" fillId="5" borderId="58" xfId="8" applyFont="1" applyBorder="1" applyAlignment="1" applyProtection="1">
      <alignment horizontal="center" vertical="top" wrapText="1"/>
      <protection locked="0"/>
    </xf>
    <xf numFmtId="0" fontId="0" fillId="0" borderId="54" xfId="0" applyFont="1" applyBorder="1" applyAlignment="1" applyProtection="1">
      <alignment horizontal="center" vertical="top"/>
    </xf>
    <xf numFmtId="0" fontId="0" fillId="0" borderId="54" xfId="0" applyFont="1" applyBorder="1" applyAlignment="1" applyProtection="1">
      <alignment vertical="top" wrapText="1"/>
    </xf>
    <xf numFmtId="0" fontId="0" fillId="9" borderId="17" xfId="0" applyFont="1" applyFill="1" applyBorder="1" applyAlignment="1" applyProtection="1">
      <alignment horizontal="right" vertical="top" wrapText="1"/>
    </xf>
    <xf numFmtId="164" fontId="14" fillId="5" borderId="10" xfId="3" applyNumberFormat="1" applyFill="1" applyBorder="1" applyAlignment="1">
      <alignment horizontal="right" vertical="top" wrapText="1"/>
      <protection locked="0"/>
    </xf>
    <xf numFmtId="0" fontId="0" fillId="5" borderId="56" xfId="0" applyFont="1" applyFill="1" applyBorder="1" applyAlignment="1" applyProtection="1">
      <alignment horizontal="center" vertical="top" wrapText="1"/>
      <protection locked="0"/>
    </xf>
    <xf numFmtId="0" fontId="0" fillId="5" borderId="38" xfId="0" applyFont="1" applyFill="1" applyBorder="1" applyAlignment="1" applyProtection="1">
      <alignment horizontal="center" vertical="top" wrapText="1"/>
      <protection locked="0"/>
    </xf>
    <xf numFmtId="0" fontId="0" fillId="9" borderId="0" xfId="0" applyFont="1" applyFill="1" applyBorder="1" applyAlignment="1" applyProtection="1">
      <alignment vertical="top" wrapText="1"/>
    </xf>
    <xf numFmtId="0" fontId="1" fillId="3" borderId="26" xfId="11" applyFont="1" applyBorder="1" applyAlignment="1" applyProtection="1">
      <alignment vertical="top" wrapText="1"/>
    </xf>
    <xf numFmtId="0" fontId="1" fillId="3" borderId="26" xfId="11" applyFont="1" applyBorder="1" applyAlignment="1" applyProtection="1">
      <alignment horizontal="center" vertical="top"/>
    </xf>
    <xf numFmtId="164" fontId="1" fillId="3" borderId="50" xfId="11" applyNumberFormat="1" applyFont="1" applyBorder="1" applyAlignment="1" applyProtection="1">
      <alignment horizontal="center" vertical="top"/>
    </xf>
    <xf numFmtId="164" fontId="1" fillId="3" borderId="49" xfId="11" applyNumberFormat="1" applyFont="1" applyBorder="1" applyAlignment="1" applyProtection="1">
      <alignment horizontal="right" vertical="top"/>
    </xf>
    <xf numFmtId="171" fontId="0" fillId="0" borderId="0" xfId="0" applyNumberFormat="1" applyFont="1" applyBorder="1" applyAlignment="1" applyProtection="1">
      <alignment horizontal="center" vertical="top" wrapText="1"/>
    </xf>
    <xf numFmtId="0" fontId="1" fillId="3" borderId="26" xfId="11" applyFont="1" applyBorder="1" applyAlignment="1" applyProtection="1">
      <alignment horizontal="center" vertical="top" wrapText="1"/>
    </xf>
    <xf numFmtId="0" fontId="1" fillId="6" borderId="26" xfId="9" applyFont="1" applyBorder="1" applyAlignment="1" applyProtection="1">
      <alignment vertical="top" wrapText="1"/>
    </xf>
    <xf numFmtId="0" fontId="1" fillId="6" borderId="26" xfId="9" applyFont="1" applyBorder="1" applyAlignment="1" applyProtection="1">
      <alignment horizontal="center" vertical="top"/>
    </xf>
    <xf numFmtId="164" fontId="1" fillId="6" borderId="50" xfId="9" applyNumberFormat="1" applyFont="1" applyBorder="1" applyAlignment="1" applyProtection="1">
      <alignment horizontal="center" vertical="top"/>
    </xf>
    <xf numFmtId="164" fontId="1" fillId="6" borderId="49" xfId="9" applyNumberFormat="1" applyFont="1" applyBorder="1" applyAlignment="1" applyProtection="1">
      <alignment horizontal="right" vertical="top"/>
    </xf>
    <xf numFmtId="171" fontId="0" fillId="0" borderId="18" xfId="0" applyNumberFormat="1" applyFont="1" applyBorder="1" applyAlignment="1" applyProtection="1">
      <alignment horizontal="center" vertical="top" wrapText="1"/>
    </xf>
    <xf numFmtId="0" fontId="1" fillId="6" borderId="26" xfId="12" applyFont="1" applyBorder="1" applyAlignment="1" applyProtection="1">
      <alignment vertical="top" wrapText="1"/>
    </xf>
    <xf numFmtId="0" fontId="1" fillId="6" borderId="26" xfId="12" applyFont="1" applyBorder="1" applyAlignment="1" applyProtection="1">
      <alignment horizontal="center" vertical="top"/>
    </xf>
    <xf numFmtId="164" fontId="1" fillId="6" borderId="50" xfId="12" applyNumberFormat="1" applyFont="1" applyBorder="1" applyAlignment="1" applyProtection="1">
      <alignment horizontal="center" vertical="top"/>
    </xf>
    <xf numFmtId="164" fontId="1" fillId="6" borderId="49" xfId="12" applyNumberFormat="1" applyFont="1" applyBorder="1" applyAlignment="1" applyProtection="1">
      <alignment horizontal="right" vertical="top"/>
    </xf>
    <xf numFmtId="0" fontId="1" fillId="9" borderId="0" xfId="0" applyFont="1" applyFill="1" applyBorder="1" applyAlignment="1" applyProtection="1">
      <alignment horizontal="left" vertical="top" wrapText="1"/>
    </xf>
    <xf numFmtId="0" fontId="1" fillId="7" borderId="26" xfId="10" applyFont="1" applyBorder="1" applyAlignment="1" applyProtection="1">
      <alignment vertical="top"/>
    </xf>
    <xf numFmtId="0" fontId="0" fillId="7" borderId="26" xfId="10" applyFont="1" applyBorder="1" applyAlignment="1" applyProtection="1">
      <alignment vertical="top" wrapText="1"/>
    </xf>
    <xf numFmtId="164" fontId="1" fillId="7" borderId="50" xfId="10" applyNumberFormat="1" applyFont="1" applyBorder="1" applyAlignment="1" applyProtection="1">
      <alignment horizontal="center" vertical="top"/>
    </xf>
    <xf numFmtId="164" fontId="1" fillId="7" borderId="49" xfId="10" applyNumberFormat="1" applyFont="1" applyBorder="1" applyAlignment="1" applyProtection="1">
      <alignment horizontal="right" vertical="top"/>
    </xf>
    <xf numFmtId="0" fontId="0" fillId="5" borderId="21" xfId="8" applyFont="1" applyBorder="1" applyAlignment="1" applyProtection="1">
      <alignment horizontal="left" vertical="top" wrapText="1"/>
      <protection locked="0"/>
    </xf>
    <xf numFmtId="0" fontId="0" fillId="5" borderId="52" xfId="8" applyFont="1" applyBorder="1" applyAlignment="1" applyProtection="1">
      <alignment horizontal="left" vertical="top" wrapText="1"/>
      <protection locked="0"/>
    </xf>
    <xf numFmtId="0" fontId="0" fillId="9" borderId="53" xfId="0" applyFont="1" applyFill="1" applyBorder="1" applyAlignment="1" applyProtection="1">
      <alignment horizontal="left" vertical="top" wrapText="1"/>
      <protection locked="0"/>
    </xf>
    <xf numFmtId="0" fontId="0" fillId="0" borderId="0" xfId="0" applyProtection="1"/>
    <xf numFmtId="0" fontId="0" fillId="16" borderId="54" xfId="0" applyFont="1" applyFill="1" applyBorder="1" applyAlignment="1" applyProtection="1">
      <alignment horizontal="center" vertical="top"/>
    </xf>
    <xf numFmtId="0" fontId="0" fillId="16" borderId="54" xfId="0" applyFill="1" applyBorder="1" applyAlignment="1" applyProtection="1">
      <alignment vertical="top" wrapText="1"/>
    </xf>
    <xf numFmtId="0" fontId="0" fillId="16" borderId="54" xfId="0" applyFill="1" applyBorder="1" applyAlignment="1" applyProtection="1">
      <alignment horizontal="left" vertical="top" wrapText="1"/>
    </xf>
    <xf numFmtId="0" fontId="0" fillId="16" borderId="54" xfId="0" applyFont="1" applyFill="1" applyBorder="1" applyAlignment="1" applyProtection="1">
      <alignment horizontal="left" vertical="top" wrapText="1"/>
    </xf>
    <xf numFmtId="164" fontId="14" fillId="12" borderId="56" xfId="3" applyNumberFormat="1" applyFill="1" applyBorder="1" applyAlignment="1">
      <alignment horizontal="right" vertical="top" wrapText="1"/>
      <protection locked="0"/>
    </xf>
  </cellXfs>
  <cellStyles count="13">
    <cellStyle name="AmountDifferentThanGovernor" xfId="4"/>
    <cellStyle name="AmountIdenticalToGovernor" xfId="5"/>
    <cellStyle name="BackgroundColorEditable" xfId="8"/>
    <cellStyle name="BackgroundColorGovernor" xfId="6"/>
    <cellStyle name="BackgroundColorGovernorAmended" xfId="9"/>
    <cellStyle name="BackgroundColorGovernorAmendedLanguage" xfId="12"/>
    <cellStyle name="BackgroundColorGovernorLanguage" xfId="11"/>
    <cellStyle name="BackgroundColorSubcommittee" xfId="10"/>
    <cellStyle name="Comma" xfId="1" builtinId="3"/>
    <cellStyle name="FundCodeDifferentThanGovernor" xfId="3"/>
    <cellStyle name="HeadingColor" xfId="7"/>
    <cellStyle name="Normal" xfId="0" builtinId="0"/>
    <cellStyle name="Percent" xfId="2" builtinId="5"/>
  </cellStyles>
  <dxfs count="127"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CC02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66"/>
      <rgbColor rgb="00CC99FF"/>
      <rgbColor rgb="00FFCC99"/>
      <rgbColor rgb="003366FF"/>
      <rgbColor rgb="0033CCCC"/>
      <rgbColor rgb="0099CC00"/>
      <rgbColor rgb="00FFCC00"/>
      <rgbColor rgb="00FF9900"/>
      <rgbColor rgb="00EB613D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CC"/>
      <color rgb="FF00FF00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D2189"/>
  <sheetViews>
    <sheetView tabSelected="1" topLeftCell="A423" zoomScaleNormal="100" zoomScaleSheetLayoutView="100" workbookViewId="0">
      <selection activeCell="F424" sqref="F424:I424"/>
    </sheetView>
  </sheetViews>
  <sheetFormatPr defaultRowHeight="13.5" customHeight="1"/>
  <cols>
    <col min="1" max="1" width="4" style="1" customWidth="1"/>
    <col min="2" max="2" width="18.42578125" style="1" customWidth="1"/>
    <col min="3" max="3" width="14.140625" style="1" customWidth="1"/>
    <col min="4" max="4" width="14" style="2" customWidth="1"/>
    <col min="5" max="5" width="9.85546875" style="2" customWidth="1"/>
    <col min="6" max="6" width="11" style="2" customWidth="1"/>
    <col min="7" max="7" width="11.42578125" style="2" customWidth="1"/>
    <col min="8" max="8" width="2.7109375" style="2" customWidth="1"/>
    <col min="9" max="9" width="10" style="2" customWidth="1"/>
    <col min="10" max="10" width="7.85546875" style="2" customWidth="1"/>
    <col min="11" max="11" width="2.7109375" style="2" customWidth="1"/>
    <col min="12" max="12" width="10.28515625" style="2" customWidth="1"/>
    <col min="13" max="13" width="7.85546875" style="2" customWidth="1"/>
    <col min="14" max="14" width="6.7109375" style="2" customWidth="1"/>
    <col min="15" max="15" width="10" style="3" customWidth="1"/>
    <col min="16" max="16" width="9.85546875" style="3" customWidth="1"/>
    <col min="17" max="17" width="7.42578125" style="3" customWidth="1"/>
    <col min="18" max="18" width="4" style="3" customWidth="1"/>
    <col min="19" max="19" width="2.140625" style="4" customWidth="1"/>
    <col min="20" max="20" width="15" style="2" customWidth="1"/>
    <col min="21" max="21" width="13" style="2" customWidth="1"/>
    <col min="22" max="22" width="12.5703125" style="2" customWidth="1"/>
    <col min="23" max="23" width="12.42578125" style="2" customWidth="1"/>
    <col min="24" max="24" width="13.85546875" style="2" customWidth="1"/>
    <col min="25" max="25" width="2.140625" style="4" customWidth="1"/>
    <col min="26" max="26" width="14.28515625" style="2" hidden="1" customWidth="1"/>
    <col min="27" max="30" width="9.140625" style="2" hidden="1" customWidth="1"/>
    <col min="31" max="31" width="9.140625" style="4" hidden="1" customWidth="1"/>
    <col min="32" max="32" width="4.42578125" style="5" customWidth="1"/>
    <col min="33" max="33" width="7.7109375" style="2" customWidth="1"/>
    <col min="34" max="34" width="12.7109375" style="2" customWidth="1"/>
    <col min="35" max="35" width="12.85546875" style="2" customWidth="1"/>
    <col min="36" max="36" width="4.42578125" style="5" customWidth="1"/>
    <col min="37" max="37" width="3.85546875" style="5" customWidth="1"/>
    <col min="38" max="38" width="9.85546875" style="2" customWidth="1"/>
    <col min="39" max="39" width="11.42578125" style="2" customWidth="1"/>
    <col min="40" max="40" width="2.7109375" style="2" customWidth="1"/>
    <col min="41" max="41" width="8.85546875" style="2" customWidth="1"/>
    <col min="42" max="42" width="3.85546875" style="5" customWidth="1"/>
    <col min="43" max="45" width="9.140625" style="5"/>
    <col min="46" max="16384" width="9.140625" style="2"/>
  </cols>
  <sheetData>
    <row r="1" spans="1:3" ht="12.75" hidden="1">
      <c r="A1" s="6" t="s">
        <v>0</v>
      </c>
      <c r="B1" s="6" t="s">
        <v>1</v>
      </c>
      <c r="C1" s="6" t="s">
        <v>2</v>
      </c>
    </row>
    <row r="2" spans="1:3" ht="12.75" hidden="1">
      <c r="A2" s="6">
        <v>1001</v>
      </c>
      <c r="B2" s="6" t="s">
        <v>3</v>
      </c>
      <c r="C2" s="6" t="s">
        <v>4</v>
      </c>
    </row>
    <row r="3" spans="1:3" ht="12.75" hidden="1">
      <c r="A3" s="6">
        <v>1002</v>
      </c>
      <c r="B3" s="6" t="s">
        <v>5</v>
      </c>
      <c r="C3" s="6" t="s">
        <v>6</v>
      </c>
    </row>
    <row r="4" spans="1:3" ht="12.75" hidden="1">
      <c r="A4" s="6">
        <v>1003</v>
      </c>
      <c r="B4" s="6" t="s">
        <v>7</v>
      </c>
      <c r="C4" s="6" t="s">
        <v>8</v>
      </c>
    </row>
    <row r="5" spans="1:3" ht="12.75" hidden="1">
      <c r="A5" s="6">
        <v>1004</v>
      </c>
      <c r="B5" s="6" t="s">
        <v>9</v>
      </c>
      <c r="C5" s="6" t="s">
        <v>8</v>
      </c>
    </row>
    <row r="6" spans="1:3" ht="12.75" hidden="1">
      <c r="A6" s="6">
        <v>1005</v>
      </c>
      <c r="B6" s="6" t="s">
        <v>10</v>
      </c>
      <c r="C6" s="6" t="s">
        <v>2</v>
      </c>
    </row>
    <row r="7" spans="1:3" ht="12.75" hidden="1">
      <c r="A7" s="6">
        <v>1006</v>
      </c>
      <c r="B7" s="6" t="s">
        <v>11</v>
      </c>
      <c r="C7" s="6" t="s">
        <v>4</v>
      </c>
    </row>
    <row r="8" spans="1:3" ht="12.75" hidden="1">
      <c r="A8" s="6">
        <v>1007</v>
      </c>
      <c r="B8" s="6" t="s">
        <v>12</v>
      </c>
      <c r="C8" s="6" t="s">
        <v>4</v>
      </c>
    </row>
    <row r="9" spans="1:3" ht="12.75" hidden="1">
      <c r="A9" s="6">
        <v>1008</v>
      </c>
      <c r="B9" s="6" t="s">
        <v>13</v>
      </c>
      <c r="C9" s="6" t="s">
        <v>4</v>
      </c>
    </row>
    <row r="10" spans="1:3" ht="12.75" hidden="1">
      <c r="A10" s="6">
        <v>1009</v>
      </c>
      <c r="B10" s="6" t="s">
        <v>14</v>
      </c>
      <c r="C10" s="6" t="s">
        <v>4</v>
      </c>
    </row>
    <row r="11" spans="1:3" ht="12.75" hidden="1">
      <c r="A11" s="6">
        <v>1010</v>
      </c>
      <c r="B11" s="6" t="s">
        <v>15</v>
      </c>
      <c r="C11" s="6" t="s">
        <v>2</v>
      </c>
    </row>
    <row r="12" spans="1:3" ht="12.75" hidden="1">
      <c r="A12" s="6">
        <v>1011</v>
      </c>
      <c r="B12" s="6" t="s">
        <v>16</v>
      </c>
      <c r="C12" s="6" t="s">
        <v>4</v>
      </c>
    </row>
    <row r="13" spans="1:3" ht="12.75" hidden="1">
      <c r="A13" s="6">
        <v>1012</v>
      </c>
      <c r="B13" s="6" t="s">
        <v>17</v>
      </c>
      <c r="C13" s="6" t="s">
        <v>8</v>
      </c>
    </row>
    <row r="14" spans="1:3" ht="12.75" hidden="1">
      <c r="A14" s="6">
        <v>1013</v>
      </c>
      <c r="B14" s="6" t="s">
        <v>18</v>
      </c>
      <c r="C14" s="6" t="s">
        <v>6</v>
      </c>
    </row>
    <row r="15" spans="1:3" ht="12.75" hidden="1">
      <c r="A15" s="6">
        <v>1014</v>
      </c>
      <c r="B15" s="6" t="s">
        <v>19</v>
      </c>
      <c r="C15" s="6" t="s">
        <v>6</v>
      </c>
    </row>
    <row r="16" spans="1:3" ht="12.75" hidden="1">
      <c r="A16" s="6">
        <v>1015</v>
      </c>
      <c r="B16" s="6" t="s">
        <v>20</v>
      </c>
      <c r="C16" s="6" t="s">
        <v>2</v>
      </c>
    </row>
    <row r="17" spans="1:3" ht="12.75" hidden="1">
      <c r="A17" s="6">
        <v>1016</v>
      </c>
      <c r="B17" s="6" t="s">
        <v>21</v>
      </c>
      <c r="C17" s="6" t="s">
        <v>6</v>
      </c>
    </row>
    <row r="18" spans="1:3" ht="12.75" hidden="1">
      <c r="A18" s="6">
        <v>1017</v>
      </c>
      <c r="B18" s="6" t="s">
        <v>22</v>
      </c>
      <c r="C18" s="6" t="s">
        <v>4</v>
      </c>
    </row>
    <row r="19" spans="1:3" ht="12.75" hidden="1">
      <c r="A19" s="6">
        <v>1018</v>
      </c>
      <c r="B19" s="6" t="s">
        <v>23</v>
      </c>
      <c r="C19" s="6" t="s">
        <v>4</v>
      </c>
    </row>
    <row r="20" spans="1:3" ht="12.75" hidden="1">
      <c r="A20" s="6">
        <v>1019</v>
      </c>
      <c r="B20" s="6" t="s">
        <v>24</v>
      </c>
      <c r="C20" s="6" t="s">
        <v>4</v>
      </c>
    </row>
    <row r="21" spans="1:3" ht="12.75" hidden="1">
      <c r="A21" s="6">
        <v>1020</v>
      </c>
      <c r="B21" s="6" t="s">
        <v>25</v>
      </c>
      <c r="C21" s="6" t="s">
        <v>2</v>
      </c>
    </row>
    <row r="22" spans="1:3" ht="12.75" hidden="1">
      <c r="A22" s="6">
        <v>1021</v>
      </c>
      <c r="B22" s="6" t="s">
        <v>26</v>
      </c>
      <c r="C22" s="6" t="s">
        <v>2</v>
      </c>
    </row>
    <row r="23" spans="1:3" ht="12.75" hidden="1">
      <c r="A23" s="6">
        <v>1022</v>
      </c>
      <c r="B23" s="6" t="s">
        <v>27</v>
      </c>
      <c r="C23" s="6" t="s">
        <v>4</v>
      </c>
    </row>
    <row r="24" spans="1:3" ht="12.75" hidden="1">
      <c r="A24" s="6">
        <v>1023</v>
      </c>
      <c r="B24" s="6" t="s">
        <v>28</v>
      </c>
      <c r="C24" s="6" t="s">
        <v>4</v>
      </c>
    </row>
    <row r="25" spans="1:3" ht="12.75" hidden="1">
      <c r="A25" s="7">
        <v>1024</v>
      </c>
      <c r="B25" s="7" t="s">
        <v>29</v>
      </c>
      <c r="C25" s="7" t="s">
        <v>4</v>
      </c>
    </row>
    <row r="26" spans="1:3" ht="12.75" hidden="1">
      <c r="A26" s="7">
        <v>1025</v>
      </c>
      <c r="B26" s="7" t="s">
        <v>30</v>
      </c>
      <c r="C26" s="7" t="s">
        <v>2</v>
      </c>
    </row>
    <row r="27" spans="1:3" ht="12.75" hidden="1">
      <c r="A27" s="7">
        <v>1026</v>
      </c>
      <c r="B27" s="7" t="s">
        <v>31</v>
      </c>
      <c r="C27" s="7" t="s">
        <v>4</v>
      </c>
    </row>
    <row r="28" spans="1:3" ht="12.75" hidden="1">
      <c r="A28" s="7">
        <v>1027</v>
      </c>
      <c r="B28" s="7" t="s">
        <v>32</v>
      </c>
      <c r="C28" s="7" t="s">
        <v>4</v>
      </c>
    </row>
    <row r="29" spans="1:3" ht="12.75" hidden="1">
      <c r="A29" s="6">
        <v>1028</v>
      </c>
      <c r="B29" s="6" t="s">
        <v>33</v>
      </c>
      <c r="C29" s="6" t="s">
        <v>2</v>
      </c>
    </row>
    <row r="30" spans="1:3" ht="12.75" hidden="1">
      <c r="A30" s="6">
        <v>1029</v>
      </c>
      <c r="B30" s="6" t="s">
        <v>34</v>
      </c>
      <c r="C30" s="6" t="s">
        <v>4</v>
      </c>
    </row>
    <row r="31" spans="1:3" ht="12.75" hidden="1">
      <c r="A31" s="6">
        <v>1030</v>
      </c>
      <c r="B31" s="6" t="s">
        <v>35</v>
      </c>
      <c r="C31" s="6" t="s">
        <v>2</v>
      </c>
    </row>
    <row r="32" spans="1:3" ht="12.75" hidden="1">
      <c r="A32" s="6">
        <v>1031</v>
      </c>
      <c r="B32" s="6" t="s">
        <v>36</v>
      </c>
      <c r="C32" s="6" t="s">
        <v>2</v>
      </c>
    </row>
    <row r="33" spans="1:3" ht="12.75" hidden="1">
      <c r="A33" s="6">
        <v>1032</v>
      </c>
      <c r="B33" s="6" t="s">
        <v>37</v>
      </c>
      <c r="C33" s="6" t="s">
        <v>2</v>
      </c>
    </row>
    <row r="34" spans="1:3" ht="12.75" hidden="1">
      <c r="A34" s="6">
        <v>1033</v>
      </c>
      <c r="B34" s="6" t="s">
        <v>38</v>
      </c>
      <c r="C34" s="6" t="s">
        <v>6</v>
      </c>
    </row>
    <row r="35" spans="1:3" ht="12.75" hidden="1">
      <c r="A35" s="6">
        <v>1034</v>
      </c>
      <c r="B35" s="6" t="s">
        <v>39</v>
      </c>
      <c r="C35" s="6" t="s">
        <v>4</v>
      </c>
    </row>
    <row r="36" spans="1:3" ht="12.75" hidden="1">
      <c r="A36" s="6">
        <v>1035</v>
      </c>
      <c r="B36" s="6" t="s">
        <v>40</v>
      </c>
      <c r="C36" s="6" t="s">
        <v>2</v>
      </c>
    </row>
    <row r="37" spans="1:3" ht="12.75" hidden="1">
      <c r="A37" s="6">
        <v>1036</v>
      </c>
      <c r="B37" s="6" t="s">
        <v>41</v>
      </c>
      <c r="C37" s="6" t="s">
        <v>2</v>
      </c>
    </row>
    <row r="38" spans="1:3" ht="12.75" hidden="1">
      <c r="A38" s="6">
        <v>1037</v>
      </c>
      <c r="B38" s="6" t="s">
        <v>42</v>
      </c>
      <c r="C38" s="6" t="s">
        <v>8</v>
      </c>
    </row>
    <row r="39" spans="1:3" ht="12.75" hidden="1">
      <c r="A39" s="6">
        <v>1038</v>
      </c>
      <c r="B39" s="6" t="s">
        <v>43</v>
      </c>
      <c r="C39" s="6" t="s">
        <v>2</v>
      </c>
    </row>
    <row r="40" spans="1:3" ht="12.75" hidden="1">
      <c r="A40" s="6">
        <v>1039</v>
      </c>
      <c r="B40" s="6" t="s">
        <v>44</v>
      </c>
      <c r="C40" s="6" t="s">
        <v>2</v>
      </c>
    </row>
    <row r="41" spans="1:3" ht="12.75" hidden="1">
      <c r="A41" s="6">
        <v>1040</v>
      </c>
      <c r="B41" s="6" t="s">
        <v>45</v>
      </c>
      <c r="C41" s="6" t="s">
        <v>2</v>
      </c>
    </row>
    <row r="42" spans="1:3" ht="12.75" hidden="1">
      <c r="A42" s="6">
        <v>1041</v>
      </c>
      <c r="B42" s="6" t="s">
        <v>46</v>
      </c>
      <c r="C42" s="6" t="s">
        <v>2</v>
      </c>
    </row>
    <row r="43" spans="1:3" ht="12.75" hidden="1">
      <c r="A43" s="6">
        <v>1042</v>
      </c>
      <c r="B43" s="6" t="s">
        <v>47</v>
      </c>
      <c r="C43" s="6" t="s">
        <v>4</v>
      </c>
    </row>
    <row r="44" spans="1:3" ht="12.75" hidden="1">
      <c r="A44" s="6">
        <v>1043</v>
      </c>
      <c r="B44" s="6" t="s">
        <v>48</v>
      </c>
      <c r="C44" s="6" t="s">
        <v>6</v>
      </c>
    </row>
    <row r="45" spans="1:3" ht="12.75" hidden="1">
      <c r="A45" s="6">
        <v>1044</v>
      </c>
      <c r="B45" s="6" t="s">
        <v>49</v>
      </c>
      <c r="C45" s="6" t="s">
        <v>4</v>
      </c>
    </row>
    <row r="46" spans="1:3" ht="12.75" hidden="1">
      <c r="A46" s="6">
        <v>1045</v>
      </c>
      <c r="B46" s="6" t="s">
        <v>50</v>
      </c>
      <c r="C46" s="6" t="s">
        <v>4</v>
      </c>
    </row>
    <row r="47" spans="1:3" ht="12.75" hidden="1">
      <c r="A47" s="6">
        <v>1046</v>
      </c>
      <c r="B47" s="6" t="s">
        <v>51</v>
      </c>
      <c r="C47" s="6" t="s">
        <v>4</v>
      </c>
    </row>
    <row r="48" spans="1:3" ht="12.75" hidden="1">
      <c r="A48" s="6">
        <v>1047</v>
      </c>
      <c r="B48" s="6" t="s">
        <v>52</v>
      </c>
      <c r="C48" s="6" t="s">
        <v>6</v>
      </c>
    </row>
    <row r="49" spans="1:3" ht="12.75" hidden="1">
      <c r="A49" s="6">
        <v>1048</v>
      </c>
      <c r="B49" s="6" t="s">
        <v>53</v>
      </c>
      <c r="C49" s="6" t="s">
        <v>2</v>
      </c>
    </row>
    <row r="50" spans="1:3" ht="12.75" hidden="1">
      <c r="A50" s="6">
        <v>1049</v>
      </c>
      <c r="B50" s="6" t="s">
        <v>54</v>
      </c>
      <c r="C50" s="6" t="s">
        <v>2</v>
      </c>
    </row>
    <row r="51" spans="1:3" ht="12.75" hidden="1">
      <c r="A51" s="8">
        <v>1050</v>
      </c>
      <c r="B51" s="8" t="s">
        <v>55</v>
      </c>
      <c r="C51" s="8" t="s">
        <v>2</v>
      </c>
    </row>
    <row r="52" spans="1:3" ht="12.75" hidden="1">
      <c r="A52" s="6">
        <v>1051</v>
      </c>
      <c r="B52" s="6" t="s">
        <v>56</v>
      </c>
      <c r="C52" s="6" t="s">
        <v>2</v>
      </c>
    </row>
    <row r="53" spans="1:3" ht="12.75" hidden="1">
      <c r="A53" s="6">
        <v>1052</v>
      </c>
      <c r="B53" s="6" t="s">
        <v>57</v>
      </c>
      <c r="C53" s="6" t="s">
        <v>2</v>
      </c>
    </row>
    <row r="54" spans="1:3" ht="12.75" hidden="1">
      <c r="A54" s="6">
        <v>1053</v>
      </c>
      <c r="B54" s="6" t="s">
        <v>58</v>
      </c>
      <c r="C54" s="6" t="s">
        <v>8</v>
      </c>
    </row>
    <row r="55" spans="1:3" ht="12.75" hidden="1">
      <c r="A55" s="6">
        <v>1054</v>
      </c>
      <c r="B55" s="6" t="s">
        <v>59</v>
      </c>
      <c r="C55" s="6" t="s">
        <v>2</v>
      </c>
    </row>
    <row r="56" spans="1:3" ht="12.75" hidden="1">
      <c r="A56" s="6">
        <v>1055</v>
      </c>
      <c r="B56" s="6" t="s">
        <v>60</v>
      </c>
      <c r="C56" s="6" t="s">
        <v>4</v>
      </c>
    </row>
    <row r="57" spans="1:3" ht="12.75" hidden="1">
      <c r="A57" s="6">
        <v>1056</v>
      </c>
      <c r="B57" s="6" t="s">
        <v>61</v>
      </c>
      <c r="C57" s="6" t="s">
        <v>2</v>
      </c>
    </row>
    <row r="58" spans="1:3" ht="12.75" hidden="1">
      <c r="A58" s="6">
        <v>1057</v>
      </c>
      <c r="B58" s="6" t="s">
        <v>62</v>
      </c>
      <c r="C58" s="6" t="s">
        <v>2</v>
      </c>
    </row>
    <row r="59" spans="1:3" ht="12.75" hidden="1">
      <c r="A59" s="6">
        <v>1058</v>
      </c>
      <c r="B59" s="6" t="s">
        <v>63</v>
      </c>
      <c r="C59" s="6" t="s">
        <v>2</v>
      </c>
    </row>
    <row r="60" spans="1:3" ht="12.75" hidden="1">
      <c r="A60" s="6">
        <v>1059</v>
      </c>
      <c r="B60" s="6" t="s">
        <v>64</v>
      </c>
      <c r="C60" s="6" t="s">
        <v>2</v>
      </c>
    </row>
    <row r="61" spans="1:3" ht="12.75" hidden="1">
      <c r="A61" s="6">
        <v>1060</v>
      </c>
      <c r="B61" s="6" t="s">
        <v>65</v>
      </c>
      <c r="C61" s="6" t="s">
        <v>4</v>
      </c>
    </row>
    <row r="62" spans="1:3" ht="12.75" hidden="1">
      <c r="A62" s="6">
        <v>1061</v>
      </c>
      <c r="B62" s="6" t="s">
        <v>66</v>
      </c>
      <c r="C62" s="6" t="s">
        <v>4</v>
      </c>
    </row>
    <row r="63" spans="1:3" ht="12.75" hidden="1">
      <c r="A63" s="6">
        <v>1062</v>
      </c>
      <c r="B63" s="6" t="s">
        <v>67</v>
      </c>
      <c r="C63" s="6" t="s">
        <v>2</v>
      </c>
    </row>
    <row r="64" spans="1:3" ht="12.75" hidden="1">
      <c r="A64" s="6">
        <v>1063</v>
      </c>
      <c r="B64" s="6" t="s">
        <v>68</v>
      </c>
      <c r="C64" s="6" t="s">
        <v>6</v>
      </c>
    </row>
    <row r="65" spans="1:3" ht="12.75" hidden="1">
      <c r="A65" s="6">
        <v>1064</v>
      </c>
      <c r="B65" s="6" t="s">
        <v>69</v>
      </c>
      <c r="C65" s="6" t="s">
        <v>2</v>
      </c>
    </row>
    <row r="66" spans="1:3" ht="12.75" hidden="1">
      <c r="A66" s="6">
        <v>1065</v>
      </c>
      <c r="B66" s="6" t="s">
        <v>70</v>
      </c>
      <c r="C66" s="6" t="s">
        <v>2</v>
      </c>
    </row>
    <row r="67" spans="1:3" ht="12.75" hidden="1">
      <c r="A67" s="6">
        <v>1066</v>
      </c>
      <c r="B67" s="6" t="s">
        <v>71</v>
      </c>
      <c r="C67" s="6" t="s">
        <v>2</v>
      </c>
    </row>
    <row r="68" spans="1:3" ht="12.75" hidden="1">
      <c r="A68" s="6">
        <v>1067</v>
      </c>
      <c r="B68" s="6" t="s">
        <v>72</v>
      </c>
      <c r="C68" s="6" t="s">
        <v>2</v>
      </c>
    </row>
    <row r="69" spans="1:3" ht="12.75" hidden="1">
      <c r="A69" s="6">
        <v>1068</v>
      </c>
      <c r="B69" s="6" t="s">
        <v>73</v>
      </c>
      <c r="C69" s="6" t="s">
        <v>2</v>
      </c>
    </row>
    <row r="70" spans="1:3" ht="12.75" hidden="1">
      <c r="A70" s="6">
        <v>1069</v>
      </c>
      <c r="B70" s="6" t="s">
        <v>74</v>
      </c>
      <c r="C70" s="6" t="s">
        <v>2</v>
      </c>
    </row>
    <row r="71" spans="1:3" ht="12.75" hidden="1">
      <c r="A71" s="6">
        <v>1070</v>
      </c>
      <c r="B71" s="6" t="s">
        <v>75</v>
      </c>
      <c r="C71" s="6" t="s">
        <v>2</v>
      </c>
    </row>
    <row r="72" spans="1:3" ht="12.75" hidden="1">
      <c r="A72" s="6">
        <v>1071</v>
      </c>
      <c r="B72" s="6" t="s">
        <v>76</v>
      </c>
      <c r="C72" s="6" t="s">
        <v>2</v>
      </c>
    </row>
    <row r="73" spans="1:3" ht="12.75" hidden="1">
      <c r="A73" s="6">
        <v>1072</v>
      </c>
      <c r="B73" s="6" t="s">
        <v>77</v>
      </c>
      <c r="C73" s="6" t="s">
        <v>2</v>
      </c>
    </row>
    <row r="74" spans="1:3" ht="12.75" hidden="1">
      <c r="A74" s="6">
        <v>1073</v>
      </c>
      <c r="B74" s="6" t="s">
        <v>78</v>
      </c>
      <c r="C74" s="6" t="s">
        <v>2</v>
      </c>
    </row>
    <row r="75" spans="1:3" ht="12.75" hidden="1">
      <c r="A75" s="6">
        <v>1074</v>
      </c>
      <c r="B75" s="6" t="s">
        <v>79</v>
      </c>
      <c r="C75" s="6" t="s">
        <v>2</v>
      </c>
    </row>
    <row r="76" spans="1:3" ht="12.75" hidden="1">
      <c r="A76" s="6">
        <v>1075</v>
      </c>
      <c r="B76" s="6" t="s">
        <v>80</v>
      </c>
      <c r="C76" s="6" t="s">
        <v>4</v>
      </c>
    </row>
    <row r="77" spans="1:3" ht="12.75" hidden="1">
      <c r="A77" s="6">
        <v>1076</v>
      </c>
      <c r="B77" s="6" t="s">
        <v>81</v>
      </c>
      <c r="C77" s="6" t="s">
        <v>2</v>
      </c>
    </row>
    <row r="78" spans="1:3" ht="12.75" hidden="1">
      <c r="A78" s="6">
        <v>1077</v>
      </c>
      <c r="B78" s="6" t="s">
        <v>82</v>
      </c>
      <c r="C78" s="6" t="s">
        <v>4</v>
      </c>
    </row>
    <row r="79" spans="1:3" ht="12.75" hidden="1">
      <c r="A79" s="6">
        <v>1078</v>
      </c>
      <c r="B79" s="6" t="s">
        <v>83</v>
      </c>
      <c r="C79" s="6" t="s">
        <v>2</v>
      </c>
    </row>
    <row r="80" spans="1:3" ht="12.75" hidden="1">
      <c r="A80" s="6">
        <v>1079</v>
      </c>
      <c r="B80" s="6" t="s">
        <v>84</v>
      </c>
      <c r="C80" s="6" t="s">
        <v>2</v>
      </c>
    </row>
    <row r="81" spans="1:3" ht="12.75" hidden="1">
      <c r="A81" s="6">
        <v>1080</v>
      </c>
      <c r="B81" s="6" t="s">
        <v>85</v>
      </c>
      <c r="C81" s="6" t="s">
        <v>2</v>
      </c>
    </row>
    <row r="82" spans="1:3" ht="12.75" hidden="1">
      <c r="A82" s="6">
        <v>1081</v>
      </c>
      <c r="B82" s="6" t="s">
        <v>86</v>
      </c>
      <c r="C82" s="6" t="s">
        <v>4</v>
      </c>
    </row>
    <row r="83" spans="1:3" ht="12.75" hidden="1">
      <c r="A83" s="6">
        <v>1082</v>
      </c>
      <c r="B83" s="6" t="s">
        <v>87</v>
      </c>
      <c r="C83" s="6" t="s">
        <v>2</v>
      </c>
    </row>
    <row r="84" spans="1:3" ht="12.75" hidden="1">
      <c r="A84" s="6">
        <v>1083</v>
      </c>
      <c r="B84" s="6" t="s">
        <v>88</v>
      </c>
      <c r="C84" s="6" t="s">
        <v>2</v>
      </c>
    </row>
    <row r="85" spans="1:3" ht="12.75" hidden="1">
      <c r="A85" s="6">
        <v>1084</v>
      </c>
      <c r="B85" s="6" t="s">
        <v>89</v>
      </c>
      <c r="C85" s="6" t="s">
        <v>4</v>
      </c>
    </row>
    <row r="86" spans="1:3" ht="12.75" hidden="1">
      <c r="A86" s="6">
        <v>1085</v>
      </c>
      <c r="B86" s="6" t="s">
        <v>90</v>
      </c>
      <c r="C86" s="6" t="s">
        <v>2</v>
      </c>
    </row>
    <row r="87" spans="1:3" ht="12.75" hidden="1">
      <c r="A87" s="6">
        <v>1086</v>
      </c>
      <c r="B87" s="6" t="s">
        <v>91</v>
      </c>
      <c r="C87" s="6" t="s">
        <v>2</v>
      </c>
    </row>
    <row r="88" spans="1:3" ht="12.75" hidden="1">
      <c r="A88" s="6">
        <v>1087</v>
      </c>
      <c r="B88" s="6" t="s">
        <v>92</v>
      </c>
      <c r="C88" s="6" t="s">
        <v>2</v>
      </c>
    </row>
    <row r="89" spans="1:3" ht="12.75" hidden="1">
      <c r="A89" s="6">
        <v>1088</v>
      </c>
      <c r="B89" s="6" t="s">
        <v>93</v>
      </c>
      <c r="C89" s="6" t="s">
        <v>2</v>
      </c>
    </row>
    <row r="90" spans="1:3" ht="12.75" hidden="1">
      <c r="A90" s="6">
        <v>1089</v>
      </c>
      <c r="B90" s="6" t="s">
        <v>94</v>
      </c>
      <c r="C90" s="6" t="s">
        <v>2</v>
      </c>
    </row>
    <row r="91" spans="1:3" ht="12.75" hidden="1">
      <c r="A91" s="6">
        <v>1090</v>
      </c>
      <c r="B91" s="6" t="s">
        <v>95</v>
      </c>
      <c r="C91" s="6" t="s">
        <v>2</v>
      </c>
    </row>
    <row r="92" spans="1:3" ht="12.75" hidden="1">
      <c r="A92" s="6">
        <v>1091</v>
      </c>
      <c r="B92" s="6" t="s">
        <v>96</v>
      </c>
      <c r="C92" s="6" t="s">
        <v>4</v>
      </c>
    </row>
    <row r="93" spans="1:3" ht="12.75" hidden="1">
      <c r="A93" s="6">
        <v>1092</v>
      </c>
      <c r="B93" s="6" t="s">
        <v>97</v>
      </c>
      <c r="C93" s="6" t="s">
        <v>4</v>
      </c>
    </row>
    <row r="94" spans="1:3" ht="12.75" hidden="1">
      <c r="A94" s="6">
        <v>1093</v>
      </c>
      <c r="B94" s="6" t="s">
        <v>98</v>
      </c>
      <c r="C94" s="6" t="s">
        <v>4</v>
      </c>
    </row>
    <row r="95" spans="1:3" ht="12.75" hidden="1">
      <c r="A95" s="6">
        <v>1094</v>
      </c>
      <c r="B95" s="6" t="s">
        <v>99</v>
      </c>
      <c r="C95" s="6" t="s">
        <v>4</v>
      </c>
    </row>
    <row r="96" spans="1:3" ht="12.75" hidden="1">
      <c r="A96" s="6">
        <v>1095</v>
      </c>
      <c r="B96" s="6" t="s">
        <v>100</v>
      </c>
      <c r="C96" s="6" t="s">
        <v>4</v>
      </c>
    </row>
    <row r="97" spans="1:3" ht="12.75" hidden="1">
      <c r="A97" s="6">
        <v>1096</v>
      </c>
      <c r="B97" s="6" t="s">
        <v>101</v>
      </c>
      <c r="C97" s="6" t="s">
        <v>8</v>
      </c>
    </row>
    <row r="98" spans="1:3" ht="12.75" hidden="1">
      <c r="A98" s="6">
        <v>1097</v>
      </c>
      <c r="B98" s="6" t="s">
        <v>102</v>
      </c>
      <c r="C98" s="6" t="s">
        <v>4</v>
      </c>
    </row>
    <row r="99" spans="1:3" ht="12.75" hidden="1">
      <c r="A99" s="6">
        <v>1098</v>
      </c>
      <c r="B99" s="6" t="s">
        <v>103</v>
      </c>
      <c r="C99" s="6" t="s">
        <v>2</v>
      </c>
    </row>
    <row r="100" spans="1:3" ht="12.75" hidden="1">
      <c r="A100" s="6">
        <v>1099</v>
      </c>
      <c r="B100" s="6" t="s">
        <v>104</v>
      </c>
      <c r="C100" s="6" t="s">
        <v>2</v>
      </c>
    </row>
    <row r="101" spans="1:3" ht="12.75" hidden="1">
      <c r="A101" s="6">
        <v>1100</v>
      </c>
      <c r="B101" s="6" t="s">
        <v>105</v>
      </c>
      <c r="C101" s="6" t="s">
        <v>4</v>
      </c>
    </row>
    <row r="102" spans="1:3" ht="12.75" hidden="1">
      <c r="A102" s="6">
        <v>1101</v>
      </c>
      <c r="B102" s="6" t="s">
        <v>106</v>
      </c>
      <c r="C102" s="6" t="s">
        <v>4</v>
      </c>
    </row>
    <row r="103" spans="1:3" ht="12.75" hidden="1">
      <c r="A103" s="6">
        <v>1102</v>
      </c>
      <c r="B103" s="6" t="s">
        <v>107</v>
      </c>
      <c r="C103" s="6" t="s">
        <v>4</v>
      </c>
    </row>
    <row r="104" spans="1:3" ht="12.75" hidden="1">
      <c r="A104" s="6">
        <v>1103</v>
      </c>
      <c r="B104" s="6" t="s">
        <v>108</v>
      </c>
      <c r="C104" s="6" t="s">
        <v>4</v>
      </c>
    </row>
    <row r="105" spans="1:3" ht="12.75" hidden="1">
      <c r="A105" s="6">
        <v>1104</v>
      </c>
      <c r="B105" s="6" t="s">
        <v>109</v>
      </c>
      <c r="C105" s="6" t="s">
        <v>4</v>
      </c>
    </row>
    <row r="106" spans="1:3" ht="12.75" hidden="1">
      <c r="A106" s="6">
        <v>1105</v>
      </c>
      <c r="B106" s="6" t="s">
        <v>110</v>
      </c>
      <c r="C106" s="6" t="s">
        <v>4</v>
      </c>
    </row>
    <row r="107" spans="1:3" ht="12.75" hidden="1">
      <c r="A107" s="6">
        <v>1106</v>
      </c>
      <c r="B107" s="477" t="s">
        <v>432</v>
      </c>
      <c r="C107" s="6" t="s">
        <v>4</v>
      </c>
    </row>
    <row r="108" spans="1:3" ht="12.75" hidden="1">
      <c r="A108" s="6">
        <v>1107</v>
      </c>
      <c r="B108" s="6" t="s">
        <v>111</v>
      </c>
      <c r="C108" s="6" t="s">
        <v>4</v>
      </c>
    </row>
    <row r="109" spans="1:3" ht="12.75" hidden="1">
      <c r="A109" s="6">
        <v>1108</v>
      </c>
      <c r="B109" s="6" t="s">
        <v>112</v>
      </c>
      <c r="C109" s="6" t="s">
        <v>4</v>
      </c>
    </row>
    <row r="110" spans="1:3" ht="12.75" hidden="1">
      <c r="A110" s="6">
        <v>1109</v>
      </c>
      <c r="B110" s="6" t="s">
        <v>113</v>
      </c>
      <c r="C110" s="6" t="s">
        <v>2</v>
      </c>
    </row>
    <row r="111" spans="1:3" ht="12.75" hidden="1">
      <c r="A111" s="6">
        <v>1110</v>
      </c>
      <c r="B111" s="6" t="s">
        <v>114</v>
      </c>
      <c r="C111" s="6" t="s">
        <v>2</v>
      </c>
    </row>
    <row r="112" spans="1:3" ht="12.75" hidden="1">
      <c r="A112" s="6">
        <v>1111</v>
      </c>
      <c r="B112" s="6" t="s">
        <v>115</v>
      </c>
      <c r="C112" s="6" t="s">
        <v>2</v>
      </c>
    </row>
    <row r="113" spans="1:3" ht="12.75" hidden="1">
      <c r="A113" s="6">
        <v>1112</v>
      </c>
      <c r="B113" s="6" t="s">
        <v>116</v>
      </c>
      <c r="C113" s="6" t="s">
        <v>4</v>
      </c>
    </row>
    <row r="114" spans="1:3" ht="12.75" hidden="1">
      <c r="A114" s="6">
        <v>1113</v>
      </c>
      <c r="B114" s="6" t="s">
        <v>117</v>
      </c>
      <c r="C114" s="6" t="s">
        <v>4</v>
      </c>
    </row>
    <row r="115" spans="1:3" ht="12.75" hidden="1">
      <c r="A115" s="6">
        <v>1114</v>
      </c>
      <c r="B115" s="6" t="s">
        <v>118</v>
      </c>
      <c r="C115" s="6" t="s">
        <v>4</v>
      </c>
    </row>
    <row r="116" spans="1:3" ht="12.75" hidden="1">
      <c r="A116" s="6">
        <v>1115</v>
      </c>
      <c r="B116" s="6" t="s">
        <v>119</v>
      </c>
      <c r="C116" s="6" t="s">
        <v>2</v>
      </c>
    </row>
    <row r="117" spans="1:3" ht="12.75" hidden="1">
      <c r="A117" s="6">
        <v>1116</v>
      </c>
      <c r="B117" s="6" t="s">
        <v>120</v>
      </c>
      <c r="C117" s="6" t="s">
        <v>4</v>
      </c>
    </row>
    <row r="118" spans="1:3" ht="12.75" hidden="1">
      <c r="A118" s="6">
        <v>1117</v>
      </c>
      <c r="B118" s="6" t="s">
        <v>121</v>
      </c>
      <c r="C118" s="6" t="s">
        <v>4</v>
      </c>
    </row>
    <row r="119" spans="1:3" ht="12.75" hidden="1">
      <c r="A119" s="6">
        <v>1118</v>
      </c>
      <c r="B119" s="6" t="s">
        <v>122</v>
      </c>
      <c r="C119" s="6" t="s">
        <v>2</v>
      </c>
    </row>
    <row r="120" spans="1:3" ht="12.75" hidden="1">
      <c r="A120" s="6">
        <v>1119</v>
      </c>
      <c r="B120" s="6" t="s">
        <v>123</v>
      </c>
      <c r="C120" s="6" t="s">
        <v>8</v>
      </c>
    </row>
    <row r="121" spans="1:3" ht="12.75" hidden="1">
      <c r="A121" s="6">
        <v>1120</v>
      </c>
      <c r="B121" s="6" t="s">
        <v>124</v>
      </c>
      <c r="C121" s="6" t="s">
        <v>8</v>
      </c>
    </row>
    <row r="122" spans="1:3" ht="12.75" hidden="1">
      <c r="A122" s="6">
        <v>1121</v>
      </c>
      <c r="B122" s="6" t="s">
        <v>125</v>
      </c>
      <c r="C122" s="6" t="s">
        <v>4</v>
      </c>
    </row>
    <row r="123" spans="1:3" ht="12.75" hidden="1">
      <c r="A123" s="6">
        <v>1122</v>
      </c>
      <c r="B123" s="6" t="s">
        <v>126</v>
      </c>
      <c r="C123" s="6" t="s">
        <v>2</v>
      </c>
    </row>
    <row r="124" spans="1:3" ht="12.75" hidden="1">
      <c r="A124" s="6">
        <v>1123</v>
      </c>
      <c r="B124" s="6" t="s">
        <v>127</v>
      </c>
      <c r="C124" s="6" t="s">
        <v>2</v>
      </c>
    </row>
    <row r="125" spans="1:3" ht="12.75" hidden="1">
      <c r="A125" s="6">
        <v>1124</v>
      </c>
      <c r="B125" s="6" t="s">
        <v>128</v>
      </c>
      <c r="C125" s="6" t="s">
        <v>2</v>
      </c>
    </row>
    <row r="126" spans="1:3" ht="12.75" hidden="1">
      <c r="A126" s="6">
        <v>1125</v>
      </c>
      <c r="B126" s="6" t="s">
        <v>129</v>
      </c>
      <c r="C126" s="6" t="s">
        <v>2</v>
      </c>
    </row>
    <row r="127" spans="1:3" ht="12.75" hidden="1">
      <c r="A127" s="6">
        <v>1126</v>
      </c>
      <c r="B127" s="6" t="s">
        <v>130</v>
      </c>
      <c r="C127" s="6" t="s">
        <v>4</v>
      </c>
    </row>
    <row r="128" spans="1:3" ht="12.75" hidden="1">
      <c r="A128" s="6">
        <v>1127</v>
      </c>
      <c r="B128" s="6" t="s">
        <v>131</v>
      </c>
      <c r="C128" s="6" t="s">
        <v>2</v>
      </c>
    </row>
    <row r="129" spans="1:3" ht="12.75" hidden="1">
      <c r="A129" s="6">
        <v>1128</v>
      </c>
      <c r="B129" s="6" t="s">
        <v>132</v>
      </c>
      <c r="C129" s="6" t="s">
        <v>2</v>
      </c>
    </row>
    <row r="130" spans="1:3" ht="12.75" hidden="1">
      <c r="A130" s="6">
        <v>1129</v>
      </c>
      <c r="B130" s="6" t="s">
        <v>133</v>
      </c>
      <c r="C130" s="6" t="s">
        <v>8</v>
      </c>
    </row>
    <row r="131" spans="1:3" ht="12.75" hidden="1">
      <c r="A131" s="6">
        <v>1130</v>
      </c>
      <c r="B131" s="6" t="s">
        <v>134</v>
      </c>
      <c r="C131" s="6" t="s">
        <v>6</v>
      </c>
    </row>
    <row r="132" spans="1:3" ht="12.75" hidden="1">
      <c r="A132" s="6">
        <v>1131</v>
      </c>
      <c r="B132" s="6" t="s">
        <v>135</v>
      </c>
      <c r="C132" s="6" t="s">
        <v>2</v>
      </c>
    </row>
    <row r="133" spans="1:3" ht="12.75" hidden="1">
      <c r="A133" s="6">
        <v>1132</v>
      </c>
      <c r="B133" s="6" t="s">
        <v>136</v>
      </c>
      <c r="C133" s="6" t="s">
        <v>2</v>
      </c>
    </row>
    <row r="134" spans="1:3" ht="12.75" hidden="1">
      <c r="A134" s="6">
        <v>1133</v>
      </c>
      <c r="B134" s="6" t="s">
        <v>137</v>
      </c>
      <c r="C134" s="6" t="s">
        <v>6</v>
      </c>
    </row>
    <row r="135" spans="1:3" ht="12.75" hidden="1">
      <c r="A135" s="6">
        <v>1134</v>
      </c>
      <c r="B135" s="6" t="s">
        <v>138</v>
      </c>
      <c r="C135" s="6" t="s">
        <v>2</v>
      </c>
    </row>
    <row r="136" spans="1:3" ht="12.75" hidden="1">
      <c r="A136" s="6">
        <v>1135</v>
      </c>
      <c r="B136" s="6" t="s">
        <v>139</v>
      </c>
      <c r="C136" s="6" t="s">
        <v>2</v>
      </c>
    </row>
    <row r="137" spans="1:3" ht="12.75" hidden="1">
      <c r="A137" s="6">
        <v>1136</v>
      </c>
      <c r="B137" s="6" t="s">
        <v>140</v>
      </c>
      <c r="C137" s="6" t="s">
        <v>4</v>
      </c>
    </row>
    <row r="138" spans="1:3" ht="12.75" hidden="1">
      <c r="A138" s="6">
        <v>1137</v>
      </c>
      <c r="B138" s="6" t="s">
        <v>141</v>
      </c>
      <c r="C138" s="6" t="s">
        <v>4</v>
      </c>
    </row>
    <row r="139" spans="1:3" ht="12.75" hidden="1">
      <c r="A139" s="6">
        <v>1138</v>
      </c>
      <c r="B139" s="6" t="s">
        <v>142</v>
      </c>
      <c r="C139" s="6" t="s">
        <v>4</v>
      </c>
    </row>
    <row r="140" spans="1:3" ht="12.75" hidden="1">
      <c r="A140" s="6">
        <v>1139</v>
      </c>
      <c r="B140" s="6" t="s">
        <v>143</v>
      </c>
      <c r="C140" s="6" t="s">
        <v>8</v>
      </c>
    </row>
    <row r="141" spans="1:3" ht="12.75" hidden="1">
      <c r="A141" s="6">
        <v>1140</v>
      </c>
      <c r="B141" s="6" t="s">
        <v>144</v>
      </c>
      <c r="C141" s="6" t="s">
        <v>8</v>
      </c>
    </row>
    <row r="142" spans="1:3" ht="12.75" hidden="1">
      <c r="A142" s="6">
        <v>1141</v>
      </c>
      <c r="B142" s="6" t="s">
        <v>145</v>
      </c>
      <c r="C142" s="6" t="s">
        <v>2</v>
      </c>
    </row>
    <row r="143" spans="1:3" ht="12.75" hidden="1">
      <c r="A143" s="6">
        <v>1142</v>
      </c>
      <c r="B143" s="6" t="s">
        <v>146</v>
      </c>
      <c r="C143" s="6" t="s">
        <v>4</v>
      </c>
    </row>
    <row r="144" spans="1:3" ht="12.75" hidden="1">
      <c r="A144" s="6">
        <v>1143</v>
      </c>
      <c r="B144" s="6" t="s">
        <v>147</v>
      </c>
      <c r="C144" s="6" t="s">
        <v>4</v>
      </c>
    </row>
    <row r="145" spans="1:3" ht="12.75" hidden="1">
      <c r="A145" s="6">
        <v>1144</v>
      </c>
      <c r="B145" s="6" t="s">
        <v>148</v>
      </c>
      <c r="C145" s="6" t="s">
        <v>4</v>
      </c>
    </row>
    <row r="146" spans="1:3" ht="12.75" hidden="1">
      <c r="A146" s="6">
        <v>1145</v>
      </c>
      <c r="B146" s="6" t="s">
        <v>149</v>
      </c>
      <c r="C146" s="6" t="s">
        <v>4</v>
      </c>
    </row>
    <row r="147" spans="1:3" ht="12.75" hidden="1">
      <c r="A147" s="6">
        <v>1146</v>
      </c>
      <c r="B147" s="6" t="s">
        <v>150</v>
      </c>
      <c r="C147" s="6" t="s">
        <v>2</v>
      </c>
    </row>
    <row r="148" spans="1:3" ht="12.75" hidden="1">
      <c r="A148" s="6">
        <v>1147</v>
      </c>
      <c r="B148" s="6" t="s">
        <v>151</v>
      </c>
      <c r="C148" s="6" t="s">
        <v>4</v>
      </c>
    </row>
    <row r="149" spans="1:3" ht="12.75" hidden="1">
      <c r="A149" s="6">
        <v>1148</v>
      </c>
      <c r="B149" s="6" t="s">
        <v>152</v>
      </c>
      <c r="C149" s="6" t="s">
        <v>4</v>
      </c>
    </row>
    <row r="150" spans="1:3" ht="12.75" hidden="1">
      <c r="A150" s="6">
        <v>1149</v>
      </c>
      <c r="B150" s="6" t="s">
        <v>153</v>
      </c>
      <c r="C150" s="6" t="s">
        <v>6</v>
      </c>
    </row>
    <row r="151" spans="1:3" ht="12.75" hidden="1">
      <c r="A151" s="6">
        <v>1150</v>
      </c>
      <c r="B151" s="6" t="s">
        <v>154</v>
      </c>
      <c r="C151" s="6" t="s">
        <v>8</v>
      </c>
    </row>
    <row r="152" spans="1:3" ht="12.75" hidden="1">
      <c r="A152" s="6">
        <v>1151</v>
      </c>
      <c r="B152" s="6" t="s">
        <v>155</v>
      </c>
      <c r="C152" s="6" t="s">
        <v>2</v>
      </c>
    </row>
    <row r="153" spans="1:3" ht="12.75" hidden="1">
      <c r="A153" s="6">
        <v>1152</v>
      </c>
      <c r="B153" s="6" t="s">
        <v>156</v>
      </c>
      <c r="C153" s="6" t="s">
        <v>4</v>
      </c>
    </row>
    <row r="154" spans="1:3" ht="12.75" hidden="1">
      <c r="A154" s="6">
        <v>1153</v>
      </c>
      <c r="B154" s="6" t="s">
        <v>157</v>
      </c>
      <c r="C154" s="6" t="s">
        <v>2</v>
      </c>
    </row>
    <row r="155" spans="1:3" ht="12.75" hidden="1">
      <c r="A155" s="6">
        <v>1154</v>
      </c>
      <c r="B155" s="6" t="s">
        <v>158</v>
      </c>
      <c r="C155" s="6" t="s">
        <v>2</v>
      </c>
    </row>
    <row r="156" spans="1:3" ht="12.75" hidden="1">
      <c r="A156" s="6">
        <v>1155</v>
      </c>
      <c r="B156" s="6" t="s">
        <v>159</v>
      </c>
      <c r="C156" s="6" t="s">
        <v>2</v>
      </c>
    </row>
    <row r="157" spans="1:3" ht="12.75" hidden="1">
      <c r="A157" s="6">
        <v>1156</v>
      </c>
      <c r="B157" s="6" t="s">
        <v>160</v>
      </c>
      <c r="C157" s="6" t="s">
        <v>2</v>
      </c>
    </row>
    <row r="158" spans="1:3" ht="12.75" hidden="1">
      <c r="A158" s="6">
        <v>1157</v>
      </c>
      <c r="B158" s="6" t="s">
        <v>161</v>
      </c>
      <c r="C158" s="6" t="s">
        <v>2</v>
      </c>
    </row>
    <row r="159" spans="1:3" ht="12.75" hidden="1">
      <c r="A159" s="6">
        <v>1158</v>
      </c>
      <c r="B159" s="6" t="s">
        <v>162</v>
      </c>
      <c r="C159" s="6" t="s">
        <v>4</v>
      </c>
    </row>
    <row r="160" spans="1:3" ht="12.75" hidden="1">
      <c r="A160" s="6">
        <v>1159</v>
      </c>
      <c r="B160" s="6" t="s">
        <v>163</v>
      </c>
      <c r="C160" s="6" t="s">
        <v>4</v>
      </c>
    </row>
    <row r="161" spans="1:3" ht="12.75" hidden="1">
      <c r="A161" s="6">
        <v>1160</v>
      </c>
      <c r="B161" s="6" t="s">
        <v>164</v>
      </c>
      <c r="C161" s="6" t="s">
        <v>6</v>
      </c>
    </row>
    <row r="162" spans="1:3" ht="12.75" hidden="1">
      <c r="A162" s="6">
        <v>1161</v>
      </c>
      <c r="B162" s="6" t="s">
        <v>165</v>
      </c>
      <c r="C162" s="6" t="s">
        <v>2</v>
      </c>
    </row>
    <row r="163" spans="1:3" ht="12.75" hidden="1">
      <c r="A163" s="6">
        <v>1162</v>
      </c>
      <c r="B163" s="6" t="s">
        <v>166</v>
      </c>
      <c r="C163" s="6" t="s">
        <v>2</v>
      </c>
    </row>
    <row r="164" spans="1:3" ht="12.75" hidden="1">
      <c r="A164" s="6">
        <v>1163</v>
      </c>
      <c r="B164" s="6" t="s">
        <v>167</v>
      </c>
      <c r="C164" s="6" t="s">
        <v>4</v>
      </c>
    </row>
    <row r="165" spans="1:3" ht="12.75" hidden="1">
      <c r="A165" s="6">
        <v>1164</v>
      </c>
      <c r="B165" s="6" t="s">
        <v>168</v>
      </c>
      <c r="C165" s="6" t="s">
        <v>2</v>
      </c>
    </row>
    <row r="166" spans="1:3" ht="12.75" hidden="1">
      <c r="A166" s="6">
        <v>1165</v>
      </c>
      <c r="B166" s="6" t="s">
        <v>169</v>
      </c>
      <c r="C166" s="6" t="s">
        <v>4</v>
      </c>
    </row>
    <row r="167" spans="1:3" ht="12.75" hidden="1">
      <c r="A167" s="6">
        <v>1166</v>
      </c>
      <c r="B167" s="6" t="s">
        <v>170</v>
      </c>
      <c r="C167" s="6" t="s">
        <v>2</v>
      </c>
    </row>
    <row r="168" spans="1:3" ht="12.75" hidden="1">
      <c r="A168" s="6">
        <v>1167</v>
      </c>
      <c r="B168" s="6" t="s">
        <v>171</v>
      </c>
      <c r="C168" s="6" t="s">
        <v>4</v>
      </c>
    </row>
    <row r="169" spans="1:3" ht="12.75" hidden="1">
      <c r="A169" s="6">
        <v>1168</v>
      </c>
      <c r="B169" s="6" t="s">
        <v>172</v>
      </c>
      <c r="C169" s="6" t="s">
        <v>2</v>
      </c>
    </row>
    <row r="170" spans="1:3" ht="12.75" hidden="1">
      <c r="A170" s="6">
        <v>1169</v>
      </c>
      <c r="B170" s="6" t="s">
        <v>173</v>
      </c>
      <c r="C170" s="6" t="s">
        <v>2</v>
      </c>
    </row>
    <row r="171" spans="1:3" ht="12.75" hidden="1">
      <c r="A171" s="6">
        <v>1170</v>
      </c>
      <c r="B171" s="6" t="s">
        <v>174</v>
      </c>
      <c r="C171" s="6" t="s">
        <v>2</v>
      </c>
    </row>
    <row r="172" spans="1:3" ht="12.75" hidden="1">
      <c r="A172" s="6">
        <v>1171</v>
      </c>
      <c r="B172" s="6" t="s">
        <v>175</v>
      </c>
      <c r="C172" s="6" t="s">
        <v>2</v>
      </c>
    </row>
    <row r="173" spans="1:3" ht="12.75" hidden="1">
      <c r="A173" s="6">
        <v>1172</v>
      </c>
      <c r="B173" s="6" t="s">
        <v>176</v>
      </c>
      <c r="C173" s="6" t="s">
        <v>2</v>
      </c>
    </row>
    <row r="174" spans="1:3" ht="12.75" hidden="1">
      <c r="A174" s="6">
        <v>1173</v>
      </c>
      <c r="B174" s="6" t="s">
        <v>177</v>
      </c>
      <c r="C174" s="6" t="s">
        <v>8</v>
      </c>
    </row>
    <row r="175" spans="1:3" ht="12.75" hidden="1">
      <c r="A175" s="6">
        <v>1174</v>
      </c>
      <c r="B175" s="6" t="s">
        <v>178</v>
      </c>
      <c r="C175" s="6" t="s">
        <v>4</v>
      </c>
    </row>
    <row r="176" spans="1:3" ht="12.75" hidden="1">
      <c r="A176" s="6">
        <v>1175</v>
      </c>
      <c r="B176" s="6" t="s">
        <v>179</v>
      </c>
      <c r="C176" s="6" t="s">
        <v>2</v>
      </c>
    </row>
    <row r="177" spans="1:3" ht="12.75" hidden="1">
      <c r="A177" s="6">
        <v>1176</v>
      </c>
      <c r="B177" s="6" t="s">
        <v>180</v>
      </c>
      <c r="C177" s="6" t="s">
        <v>2</v>
      </c>
    </row>
    <row r="178" spans="1:3" ht="12.75" hidden="1">
      <c r="A178" s="6">
        <v>1177</v>
      </c>
      <c r="B178" s="6" t="s">
        <v>181</v>
      </c>
      <c r="C178" s="6" t="s">
        <v>2</v>
      </c>
    </row>
    <row r="179" spans="1:3" ht="12.75" hidden="1">
      <c r="A179" s="6">
        <v>1178</v>
      </c>
      <c r="B179" s="6" t="s">
        <v>182</v>
      </c>
      <c r="C179" s="6" t="s">
        <v>8</v>
      </c>
    </row>
    <row r="180" spans="1:3" ht="12.75" hidden="1">
      <c r="A180" s="6">
        <v>1179</v>
      </c>
      <c r="B180" s="6" t="s">
        <v>183</v>
      </c>
      <c r="C180" s="6" t="s">
        <v>4</v>
      </c>
    </row>
    <row r="181" spans="1:3" ht="12.75" hidden="1">
      <c r="A181" s="6">
        <v>1180</v>
      </c>
      <c r="B181" s="6" t="s">
        <v>184</v>
      </c>
      <c r="C181" s="6" t="s">
        <v>2</v>
      </c>
    </row>
    <row r="182" spans="1:3" ht="12.75" hidden="1">
      <c r="A182" s="6">
        <v>1181</v>
      </c>
      <c r="B182" s="6" t="s">
        <v>185</v>
      </c>
      <c r="C182" s="6" t="s">
        <v>4</v>
      </c>
    </row>
    <row r="183" spans="1:3" ht="12.75" hidden="1">
      <c r="A183" s="6">
        <v>1182</v>
      </c>
      <c r="B183" s="6" t="s">
        <v>186</v>
      </c>
      <c r="C183" s="6" t="s">
        <v>4</v>
      </c>
    </row>
    <row r="184" spans="1:3" ht="12.75" hidden="1">
      <c r="A184" s="6">
        <v>1183</v>
      </c>
      <c r="B184" s="6" t="s">
        <v>187</v>
      </c>
      <c r="C184" s="6" t="s">
        <v>4</v>
      </c>
    </row>
    <row r="185" spans="1:3" ht="12.75" hidden="1">
      <c r="A185" s="6">
        <v>1184</v>
      </c>
      <c r="B185" s="6" t="s">
        <v>188</v>
      </c>
      <c r="C185" s="6" t="s">
        <v>2</v>
      </c>
    </row>
    <row r="186" spans="1:3" ht="12.75" hidden="1">
      <c r="A186" s="6">
        <v>1185</v>
      </c>
      <c r="B186" s="6" t="s">
        <v>189</v>
      </c>
      <c r="C186" s="6" t="s">
        <v>4</v>
      </c>
    </row>
    <row r="187" spans="1:3" ht="12.75" hidden="1">
      <c r="A187" s="6">
        <v>1186</v>
      </c>
      <c r="B187" s="6" t="s">
        <v>190</v>
      </c>
      <c r="C187" s="6" t="s">
        <v>4</v>
      </c>
    </row>
    <row r="188" spans="1:3" ht="12.75" hidden="1">
      <c r="A188" s="6">
        <v>1187</v>
      </c>
      <c r="B188" s="6" t="s">
        <v>191</v>
      </c>
      <c r="C188" s="6" t="s">
        <v>6</v>
      </c>
    </row>
    <row r="189" spans="1:3" ht="12.75" hidden="1">
      <c r="A189" s="6">
        <v>1188</v>
      </c>
      <c r="B189" s="6" t="s">
        <v>192</v>
      </c>
      <c r="C189" s="6" t="s">
        <v>6</v>
      </c>
    </row>
    <row r="190" spans="1:3" ht="12.75" hidden="1">
      <c r="A190" s="6">
        <v>1189</v>
      </c>
      <c r="B190" s="6" t="s">
        <v>193</v>
      </c>
      <c r="C190" s="6" t="s">
        <v>2</v>
      </c>
    </row>
    <row r="191" spans="1:3" ht="12.75" hidden="1">
      <c r="A191" s="6">
        <v>1190</v>
      </c>
      <c r="B191" s="6" t="s">
        <v>194</v>
      </c>
      <c r="C191" s="6" t="s">
        <v>6</v>
      </c>
    </row>
    <row r="192" spans="1:3" ht="12.75" hidden="1">
      <c r="A192" s="6">
        <v>1191</v>
      </c>
      <c r="B192" s="6" t="s">
        <v>195</v>
      </c>
      <c r="C192" s="6" t="s">
        <v>2</v>
      </c>
    </row>
    <row r="193" spans="1:3" ht="12.75" hidden="1">
      <c r="A193" s="6">
        <v>1192</v>
      </c>
      <c r="B193" s="6" t="s">
        <v>196</v>
      </c>
      <c r="C193" s="6" t="s">
        <v>4</v>
      </c>
    </row>
    <row r="194" spans="1:3" ht="12.75" hidden="1">
      <c r="A194" s="6">
        <v>1193</v>
      </c>
      <c r="B194" s="6" t="s">
        <v>197</v>
      </c>
      <c r="C194" s="6" t="s">
        <v>2</v>
      </c>
    </row>
    <row r="195" spans="1:3" ht="12.75" hidden="1">
      <c r="A195" s="6">
        <v>1194</v>
      </c>
      <c r="B195" s="6" t="s">
        <v>198</v>
      </c>
      <c r="C195" s="6" t="s">
        <v>2</v>
      </c>
    </row>
    <row r="196" spans="1:3" ht="12.75" hidden="1">
      <c r="A196" s="6">
        <v>1195</v>
      </c>
      <c r="B196" s="6" t="s">
        <v>199</v>
      </c>
      <c r="C196" s="6" t="s">
        <v>2</v>
      </c>
    </row>
    <row r="197" spans="1:3" ht="12.75" hidden="1">
      <c r="A197" s="6">
        <v>1196</v>
      </c>
      <c r="B197" s="6" t="s">
        <v>200</v>
      </c>
      <c r="C197" s="6" t="s">
        <v>4</v>
      </c>
    </row>
    <row r="198" spans="1:3" ht="12.75" hidden="1">
      <c r="A198" s="6">
        <v>1197</v>
      </c>
      <c r="B198" s="6" t="s">
        <v>201</v>
      </c>
      <c r="C198" s="6" t="s">
        <v>2</v>
      </c>
    </row>
    <row r="199" spans="1:3" ht="12.75" hidden="1">
      <c r="A199" s="6">
        <v>1198</v>
      </c>
      <c r="B199" s="6" t="s">
        <v>202</v>
      </c>
      <c r="C199" s="6" t="s">
        <v>4</v>
      </c>
    </row>
    <row r="200" spans="1:3" ht="12.75" hidden="1">
      <c r="A200" s="6">
        <v>1199</v>
      </c>
      <c r="B200" s="6" t="s">
        <v>203</v>
      </c>
      <c r="C200" s="6" t="s">
        <v>4</v>
      </c>
    </row>
    <row r="201" spans="1:3" ht="12.75" hidden="1">
      <c r="A201" s="6">
        <v>1200</v>
      </c>
      <c r="B201" s="6" t="s">
        <v>204</v>
      </c>
      <c r="C201" s="6" t="s">
        <v>2</v>
      </c>
    </row>
    <row r="202" spans="1:3" ht="12.75" hidden="1">
      <c r="A202" s="6">
        <v>1201</v>
      </c>
      <c r="B202" s="6" t="s">
        <v>205</v>
      </c>
      <c r="C202" s="6" t="s">
        <v>2</v>
      </c>
    </row>
    <row r="203" spans="1:3" ht="12.75" hidden="1">
      <c r="A203" s="6">
        <v>1202</v>
      </c>
      <c r="B203" s="6" t="s">
        <v>206</v>
      </c>
      <c r="C203" s="6" t="s">
        <v>2</v>
      </c>
    </row>
    <row r="204" spans="1:3" ht="12.75" hidden="1">
      <c r="A204" s="6">
        <v>1203</v>
      </c>
      <c r="B204" s="6" t="s">
        <v>207</v>
      </c>
      <c r="C204" s="6" t="s">
        <v>2</v>
      </c>
    </row>
    <row r="205" spans="1:3" ht="12.75" hidden="1">
      <c r="A205" s="6">
        <v>1205</v>
      </c>
      <c r="B205" s="6" t="s">
        <v>208</v>
      </c>
      <c r="C205" s="6" t="s">
        <v>2</v>
      </c>
    </row>
    <row r="206" spans="1:3" ht="12.75" hidden="1">
      <c r="A206" s="6">
        <v>1206</v>
      </c>
      <c r="B206" s="6" t="s">
        <v>209</v>
      </c>
      <c r="C206" s="6" t="s">
        <v>4</v>
      </c>
    </row>
    <row r="207" spans="1:3" ht="12.75" hidden="1">
      <c r="A207" s="6">
        <v>1207</v>
      </c>
      <c r="B207" s="6" t="s">
        <v>210</v>
      </c>
      <c r="C207" s="6" t="s">
        <v>4</v>
      </c>
    </row>
    <row r="208" spans="1:3" ht="12.75" hidden="1">
      <c r="A208" s="6">
        <v>1208</v>
      </c>
      <c r="B208" s="6" t="s">
        <v>211</v>
      </c>
      <c r="C208" s="6" t="s">
        <v>2</v>
      </c>
    </row>
    <row r="209" spans="1:3" ht="12.75" hidden="1">
      <c r="A209" s="6">
        <v>1209</v>
      </c>
      <c r="B209" s="6" t="s">
        <v>212</v>
      </c>
      <c r="C209" s="6" t="s">
        <v>2</v>
      </c>
    </row>
    <row r="210" spans="1:3" ht="12.75" hidden="1">
      <c r="A210" s="6">
        <v>1210</v>
      </c>
      <c r="B210" s="6" t="s">
        <v>213</v>
      </c>
      <c r="C210" s="6" t="s">
        <v>2</v>
      </c>
    </row>
    <row r="211" spans="1:3" ht="12.75" hidden="1">
      <c r="A211" s="6">
        <v>1211</v>
      </c>
      <c r="B211" s="6" t="s">
        <v>214</v>
      </c>
      <c r="C211" s="6" t="s">
        <v>8</v>
      </c>
    </row>
    <row r="212" spans="1:3" ht="12.75" hidden="1">
      <c r="A212" s="6">
        <v>1212</v>
      </c>
      <c r="B212" s="6" t="s">
        <v>215</v>
      </c>
      <c r="C212" s="6" t="s">
        <v>6</v>
      </c>
    </row>
    <row r="213" spans="1:3" ht="12.75" hidden="1">
      <c r="A213" s="6">
        <v>1213</v>
      </c>
      <c r="B213" s="6" t="s">
        <v>216</v>
      </c>
      <c r="C213" s="6" t="s">
        <v>8</v>
      </c>
    </row>
    <row r="214" spans="1:3" ht="12.75" hidden="1">
      <c r="A214" s="6">
        <v>1214</v>
      </c>
      <c r="B214" s="6" t="s">
        <v>217</v>
      </c>
      <c r="C214" s="6" t="s">
        <v>4</v>
      </c>
    </row>
    <row r="215" spans="1:3" ht="12.75" hidden="1">
      <c r="A215" s="6">
        <v>1215</v>
      </c>
      <c r="B215" s="6" t="s">
        <v>218</v>
      </c>
      <c r="C215" s="6" t="s">
        <v>4</v>
      </c>
    </row>
    <row r="216" spans="1:3" ht="12.75" hidden="1">
      <c r="A216" s="6">
        <v>1216</v>
      </c>
      <c r="B216" s="6" t="s">
        <v>219</v>
      </c>
      <c r="C216" s="6" t="s">
        <v>4</v>
      </c>
    </row>
    <row r="217" spans="1:3" ht="12.75" hidden="1">
      <c r="A217" s="6">
        <v>1217</v>
      </c>
      <c r="B217" s="6" t="s">
        <v>220</v>
      </c>
      <c r="C217" s="6" t="s">
        <v>4</v>
      </c>
    </row>
    <row r="218" spans="1:3" ht="12.75" hidden="1">
      <c r="A218" s="6">
        <v>1218</v>
      </c>
      <c r="B218" s="6" t="s">
        <v>221</v>
      </c>
      <c r="C218" s="6" t="s">
        <v>2</v>
      </c>
    </row>
    <row r="219" spans="1:3" ht="12.75" hidden="1">
      <c r="A219" s="6">
        <v>1219</v>
      </c>
      <c r="B219" s="6" t="s">
        <v>222</v>
      </c>
      <c r="C219" s="6" t="s">
        <v>4</v>
      </c>
    </row>
    <row r="220" spans="1:3" ht="12.75" hidden="1">
      <c r="A220" s="6">
        <v>1220</v>
      </c>
      <c r="B220" s="6" t="s">
        <v>223</v>
      </c>
      <c r="C220" s="6" t="s">
        <v>4</v>
      </c>
    </row>
    <row r="221" spans="1:3" ht="12.75" hidden="1">
      <c r="A221" s="6">
        <v>1221</v>
      </c>
      <c r="B221" s="6" t="s">
        <v>224</v>
      </c>
      <c r="C221" s="6" t="s">
        <v>2</v>
      </c>
    </row>
    <row r="222" spans="1:3" ht="12.75" hidden="1">
      <c r="A222" s="6">
        <v>1222</v>
      </c>
      <c r="B222" s="6" t="s">
        <v>225</v>
      </c>
      <c r="C222" s="6" t="s">
        <v>2</v>
      </c>
    </row>
    <row r="223" spans="1:3" ht="12.75" hidden="1">
      <c r="A223" s="6">
        <v>1223</v>
      </c>
      <c r="B223" s="6" t="s">
        <v>226</v>
      </c>
      <c r="C223" s="6" t="s">
        <v>2</v>
      </c>
    </row>
    <row r="224" spans="1:3" ht="12.75" hidden="1">
      <c r="A224" s="6">
        <v>1224</v>
      </c>
      <c r="B224" s="6" t="s">
        <v>227</v>
      </c>
      <c r="C224" s="6" t="s">
        <v>2</v>
      </c>
    </row>
    <row r="225" spans="1:3" ht="12.75" hidden="1">
      <c r="A225" s="6">
        <v>1225</v>
      </c>
      <c r="B225" s="6" t="s">
        <v>228</v>
      </c>
      <c r="C225" s="6" t="s">
        <v>2</v>
      </c>
    </row>
    <row r="226" spans="1:3" ht="12.75" hidden="1">
      <c r="A226" s="6">
        <v>1226</v>
      </c>
      <c r="B226" s="6" t="s">
        <v>229</v>
      </c>
      <c r="C226" s="6" t="s">
        <v>2</v>
      </c>
    </row>
    <row r="227" spans="1:3" ht="12.75" hidden="1">
      <c r="A227" s="6">
        <v>1227</v>
      </c>
      <c r="B227" s="6" t="s">
        <v>230</v>
      </c>
      <c r="C227" s="6" t="s">
        <v>2</v>
      </c>
    </row>
    <row r="228" spans="1:3" ht="12.75" hidden="1">
      <c r="A228" s="6">
        <v>1228</v>
      </c>
      <c r="B228" s="6" t="s">
        <v>231</v>
      </c>
      <c r="C228" s="6" t="s">
        <v>8</v>
      </c>
    </row>
    <row r="229" spans="1:3" ht="12.75" hidden="1">
      <c r="A229" s="6">
        <v>1229</v>
      </c>
      <c r="B229" s="6" t="s">
        <v>232</v>
      </c>
      <c r="C229" s="6" t="s">
        <v>4</v>
      </c>
    </row>
    <row r="230" spans="1:3" ht="12.75" hidden="1">
      <c r="A230" s="6">
        <v>1230</v>
      </c>
      <c r="B230" s="6" t="s">
        <v>233</v>
      </c>
      <c r="C230" s="6" t="s">
        <v>4</v>
      </c>
    </row>
    <row r="231" spans="1:3" ht="12.75" hidden="1">
      <c r="A231" s="6">
        <v>1231</v>
      </c>
      <c r="B231" s="6" t="s">
        <v>234</v>
      </c>
      <c r="C231" s="6" t="s">
        <v>4</v>
      </c>
    </row>
    <row r="232" spans="1:3" ht="12.75" hidden="1">
      <c r="A232" s="6">
        <v>1232</v>
      </c>
      <c r="B232" s="6" t="s">
        <v>235</v>
      </c>
      <c r="C232" s="6" t="s">
        <v>4</v>
      </c>
    </row>
    <row r="233" spans="1:3" ht="12.75" hidden="1">
      <c r="A233" s="6">
        <v>1233</v>
      </c>
      <c r="B233" s="6" t="s">
        <v>236</v>
      </c>
      <c r="C233" s="6" t="s">
        <v>4</v>
      </c>
    </row>
    <row r="234" spans="1:3" ht="12.75" hidden="1">
      <c r="A234" s="6">
        <v>1234</v>
      </c>
      <c r="B234" s="6" t="s">
        <v>237</v>
      </c>
      <c r="C234" s="6" t="s">
        <v>2</v>
      </c>
    </row>
    <row r="235" spans="1:3" ht="12.75" hidden="1">
      <c r="A235" s="6">
        <v>1235</v>
      </c>
      <c r="B235" s="6" t="s">
        <v>238</v>
      </c>
      <c r="C235" s="6" t="s">
        <v>4</v>
      </c>
    </row>
    <row r="236" spans="1:3" ht="12.75" hidden="1">
      <c r="A236" s="6">
        <v>1236</v>
      </c>
      <c r="B236" s="6" t="s">
        <v>239</v>
      </c>
      <c r="C236" s="6" t="s">
        <v>4</v>
      </c>
    </row>
    <row r="237" spans="1:3" ht="12.75" hidden="1">
      <c r="A237" s="6">
        <v>1237</v>
      </c>
      <c r="B237" s="6" t="s">
        <v>240</v>
      </c>
      <c r="C237" s="6" t="s">
        <v>2</v>
      </c>
    </row>
    <row r="238" spans="1:3" ht="12.75" hidden="1">
      <c r="A238" s="6">
        <v>1238</v>
      </c>
      <c r="B238" s="6" t="s">
        <v>241</v>
      </c>
      <c r="C238" s="6" t="s">
        <v>2</v>
      </c>
    </row>
    <row r="239" spans="1:3" ht="12.75" hidden="1">
      <c r="A239" s="6">
        <v>1239</v>
      </c>
      <c r="B239" s="6" t="s">
        <v>242</v>
      </c>
      <c r="C239" s="6" t="s">
        <v>2</v>
      </c>
    </row>
    <row r="240" spans="1:3" ht="12.75" hidden="1">
      <c r="A240" s="6">
        <v>1241</v>
      </c>
      <c r="B240" s="6" t="s">
        <v>243</v>
      </c>
      <c r="C240" s="6" t="s">
        <v>8</v>
      </c>
    </row>
    <row r="241" spans="1:3" ht="12.75" hidden="1">
      <c r="A241" s="6">
        <v>1242</v>
      </c>
      <c r="B241" s="6" t="s">
        <v>243</v>
      </c>
      <c r="C241" s="6" t="s">
        <v>8</v>
      </c>
    </row>
    <row r="242" spans="1:3" ht="12.75" hidden="1">
      <c r="A242" s="6">
        <v>1243</v>
      </c>
      <c r="B242" s="6" t="s">
        <v>243</v>
      </c>
      <c r="C242" s="6" t="s">
        <v>8</v>
      </c>
    </row>
    <row r="243" spans="1:3" ht="12.75" hidden="1">
      <c r="A243" s="6">
        <v>1244</v>
      </c>
      <c r="B243" s="6" t="s">
        <v>243</v>
      </c>
      <c r="C243" s="6" t="s">
        <v>8</v>
      </c>
    </row>
    <row r="244" spans="1:3" ht="12.75" hidden="1">
      <c r="A244" s="6">
        <v>1245</v>
      </c>
      <c r="B244" s="6" t="s">
        <v>243</v>
      </c>
      <c r="C244" s="6" t="s">
        <v>8</v>
      </c>
    </row>
    <row r="245" spans="1:3" ht="12.75" hidden="1">
      <c r="A245" s="6">
        <v>1246</v>
      </c>
      <c r="B245" s="6" t="s">
        <v>243</v>
      </c>
      <c r="C245" s="6" t="s">
        <v>8</v>
      </c>
    </row>
    <row r="246" spans="1:3" ht="12.75" hidden="1">
      <c r="A246" s="6">
        <v>1247</v>
      </c>
      <c r="B246" s="6" t="s">
        <v>243</v>
      </c>
      <c r="C246" s="6" t="s">
        <v>8</v>
      </c>
    </row>
    <row r="247" spans="1:3" ht="12.75" hidden="1">
      <c r="A247" s="6">
        <v>1248</v>
      </c>
      <c r="B247" s="6" t="s">
        <v>243</v>
      </c>
      <c r="C247" s="6" t="s">
        <v>8</v>
      </c>
    </row>
    <row r="248" spans="1:3" ht="12.75" hidden="1">
      <c r="A248" s="6">
        <v>1249</v>
      </c>
      <c r="B248" s="6" t="s">
        <v>243</v>
      </c>
      <c r="C248" s="6" t="s">
        <v>8</v>
      </c>
    </row>
    <row r="249" spans="1:3" ht="12.75" hidden="1">
      <c r="A249" s="6">
        <v>1250</v>
      </c>
      <c r="B249" s="6" t="s">
        <v>243</v>
      </c>
      <c r="C249" s="6" t="s">
        <v>8</v>
      </c>
    </row>
    <row r="250" spans="1:3" ht="12.75" hidden="1">
      <c r="A250" s="6">
        <v>1251</v>
      </c>
      <c r="B250" s="6" t="s">
        <v>243</v>
      </c>
      <c r="C250" s="6" t="s">
        <v>8</v>
      </c>
    </row>
    <row r="251" spans="1:3" ht="12.75" hidden="1">
      <c r="A251" s="6">
        <v>1252</v>
      </c>
      <c r="B251" s="6" t="s">
        <v>243</v>
      </c>
      <c r="C251" s="6" t="s">
        <v>8</v>
      </c>
    </row>
    <row r="252" spans="1:3" ht="12.75" hidden="1">
      <c r="A252" s="6">
        <v>1253</v>
      </c>
      <c r="B252" s="6" t="s">
        <v>243</v>
      </c>
      <c r="C252" s="6" t="s">
        <v>8</v>
      </c>
    </row>
    <row r="253" spans="1:3" ht="12.75" hidden="1">
      <c r="A253" s="6">
        <v>1254</v>
      </c>
      <c r="B253" s="6" t="s">
        <v>243</v>
      </c>
      <c r="C253" s="6" t="s">
        <v>8</v>
      </c>
    </row>
    <row r="254" spans="1:3" ht="12.75" hidden="1">
      <c r="A254" s="6">
        <v>1255</v>
      </c>
      <c r="B254" s="6" t="s">
        <v>243</v>
      </c>
      <c r="C254" s="6" t="s">
        <v>8</v>
      </c>
    </row>
    <row r="255" spans="1:3" ht="12.75" hidden="1">
      <c r="A255" s="6">
        <v>1256</v>
      </c>
      <c r="B255" s="6" t="s">
        <v>243</v>
      </c>
      <c r="C255" s="6" t="s">
        <v>8</v>
      </c>
    </row>
    <row r="256" spans="1:3" ht="12.75" hidden="1">
      <c r="A256" s="6">
        <v>1257</v>
      </c>
      <c r="B256" s="6" t="s">
        <v>243</v>
      </c>
      <c r="C256" s="6" t="s">
        <v>8</v>
      </c>
    </row>
    <row r="257" spans="1:3" ht="12.75" hidden="1">
      <c r="A257" s="6">
        <v>1258</v>
      </c>
      <c r="B257" s="6" t="s">
        <v>243</v>
      </c>
      <c r="C257" s="6" t="s">
        <v>8</v>
      </c>
    </row>
    <row r="258" spans="1:3" ht="12.75" hidden="1">
      <c r="A258" s="6">
        <v>1259</v>
      </c>
      <c r="B258" s="6" t="s">
        <v>243</v>
      </c>
      <c r="C258" s="6" t="s">
        <v>8</v>
      </c>
    </row>
    <row r="259" spans="1:3" ht="12.75" hidden="1">
      <c r="A259" s="6">
        <v>1260</v>
      </c>
      <c r="B259" s="6" t="s">
        <v>243</v>
      </c>
      <c r="C259" s="6" t="s">
        <v>8</v>
      </c>
    </row>
    <row r="260" spans="1:3" ht="12.75" hidden="1">
      <c r="A260" s="6">
        <v>1261</v>
      </c>
      <c r="B260" s="6" t="s">
        <v>243</v>
      </c>
      <c r="C260" s="6" t="s">
        <v>8</v>
      </c>
    </row>
    <row r="261" spans="1:3" ht="12.75" hidden="1">
      <c r="A261" s="6">
        <v>1262</v>
      </c>
      <c r="B261" s="6" t="s">
        <v>243</v>
      </c>
      <c r="C261" s="6" t="s">
        <v>8</v>
      </c>
    </row>
    <row r="262" spans="1:3" ht="12.75" hidden="1">
      <c r="A262" s="6">
        <v>1263</v>
      </c>
      <c r="B262" s="6" t="s">
        <v>243</v>
      </c>
      <c r="C262" s="6" t="s">
        <v>8</v>
      </c>
    </row>
    <row r="263" spans="1:3" ht="12.75" hidden="1">
      <c r="A263" s="6">
        <v>1264</v>
      </c>
      <c r="B263" s="6" t="s">
        <v>243</v>
      </c>
      <c r="C263" s="6" t="s">
        <v>8</v>
      </c>
    </row>
    <row r="264" spans="1:3" ht="12.75" hidden="1">
      <c r="A264" s="6">
        <v>1265</v>
      </c>
      <c r="B264" s="6" t="s">
        <v>243</v>
      </c>
      <c r="C264" s="6" t="s">
        <v>8</v>
      </c>
    </row>
    <row r="265" spans="1:3" ht="12.75" hidden="1">
      <c r="A265" s="6">
        <v>1266</v>
      </c>
      <c r="B265" s="6" t="s">
        <v>243</v>
      </c>
      <c r="C265" s="6" t="s">
        <v>8</v>
      </c>
    </row>
    <row r="266" spans="1:3" ht="12.75" hidden="1">
      <c r="A266" s="6">
        <v>1267</v>
      </c>
      <c r="B266" s="6" t="s">
        <v>243</v>
      </c>
      <c r="C266" s="6" t="s">
        <v>8</v>
      </c>
    </row>
    <row r="267" spans="1:3" ht="12.75" hidden="1">
      <c r="A267" s="6">
        <v>1268</v>
      </c>
      <c r="B267" s="6" t="s">
        <v>243</v>
      </c>
      <c r="C267" s="6" t="s">
        <v>8</v>
      </c>
    </row>
    <row r="268" spans="1:3" ht="12.75" hidden="1">
      <c r="A268" s="6">
        <v>1269</v>
      </c>
      <c r="B268" s="6" t="s">
        <v>243</v>
      </c>
      <c r="C268" s="6" t="s">
        <v>8</v>
      </c>
    </row>
    <row r="269" spans="1:3" ht="12.75" hidden="1">
      <c r="A269" s="6">
        <v>1270</v>
      </c>
      <c r="B269" s="6" t="s">
        <v>243</v>
      </c>
      <c r="C269" s="6" t="s">
        <v>8</v>
      </c>
    </row>
    <row r="270" spans="1:3" ht="12.75" hidden="1">
      <c r="A270" s="6">
        <v>1271</v>
      </c>
      <c r="B270" s="6" t="s">
        <v>243</v>
      </c>
      <c r="C270" s="6" t="s">
        <v>8</v>
      </c>
    </row>
    <row r="271" spans="1:3" ht="12.75" hidden="1">
      <c r="A271" s="6">
        <v>1272</v>
      </c>
      <c r="B271" s="6" t="s">
        <v>243</v>
      </c>
      <c r="C271" s="6" t="s">
        <v>8</v>
      </c>
    </row>
    <row r="272" spans="1:3" ht="12.75" hidden="1">
      <c r="A272" s="6">
        <v>1273</v>
      </c>
      <c r="B272" s="6" t="s">
        <v>243</v>
      </c>
      <c r="C272" s="6" t="s">
        <v>8</v>
      </c>
    </row>
    <row r="273" spans="1:3" ht="12.75" hidden="1">
      <c r="A273" s="6">
        <v>1274</v>
      </c>
      <c r="B273" s="6" t="s">
        <v>243</v>
      </c>
      <c r="C273" s="6" t="s">
        <v>8</v>
      </c>
    </row>
    <row r="274" spans="1:3" ht="12.75" hidden="1">
      <c r="A274" s="6">
        <v>1275</v>
      </c>
      <c r="B274" s="6" t="s">
        <v>243</v>
      </c>
      <c r="C274" s="6" t="s">
        <v>8</v>
      </c>
    </row>
    <row r="275" spans="1:3" ht="12.75" hidden="1">
      <c r="A275" s="6">
        <v>1276</v>
      </c>
      <c r="B275" s="6" t="s">
        <v>243</v>
      </c>
      <c r="C275" s="6" t="s">
        <v>8</v>
      </c>
    </row>
    <row r="276" spans="1:3" ht="12.75" hidden="1">
      <c r="A276" s="6">
        <v>1277</v>
      </c>
      <c r="B276" s="6" t="s">
        <v>243</v>
      </c>
      <c r="C276" s="6" t="s">
        <v>8</v>
      </c>
    </row>
    <row r="277" spans="1:3" ht="12.75" hidden="1">
      <c r="A277" s="6">
        <v>1278</v>
      </c>
      <c r="B277" s="6" t="s">
        <v>243</v>
      </c>
      <c r="C277" s="6" t="s">
        <v>8</v>
      </c>
    </row>
    <row r="278" spans="1:3" ht="12.75" hidden="1">
      <c r="A278" s="6">
        <v>1279</v>
      </c>
      <c r="B278" s="6" t="s">
        <v>243</v>
      </c>
      <c r="C278" s="6" t="s">
        <v>8</v>
      </c>
    </row>
    <row r="279" spans="1:3" ht="12.75" hidden="1">
      <c r="A279" s="6">
        <v>1280</v>
      </c>
      <c r="B279" s="6" t="s">
        <v>243</v>
      </c>
      <c r="C279" s="6" t="s">
        <v>8</v>
      </c>
    </row>
    <row r="280" spans="1:3" ht="12.75" hidden="1">
      <c r="A280" s="6">
        <v>1281</v>
      </c>
      <c r="B280" s="6" t="s">
        <v>243</v>
      </c>
      <c r="C280" s="6" t="s">
        <v>8</v>
      </c>
    </row>
    <row r="281" spans="1:3" ht="12.75" hidden="1">
      <c r="A281" s="6">
        <v>1282</v>
      </c>
      <c r="B281" s="6" t="s">
        <v>243</v>
      </c>
      <c r="C281" s="6" t="s">
        <v>8</v>
      </c>
    </row>
    <row r="282" spans="1:3" ht="12.75" hidden="1">
      <c r="A282" s="6">
        <v>1283</v>
      </c>
      <c r="B282" s="6" t="s">
        <v>243</v>
      </c>
      <c r="C282" s="6" t="s">
        <v>8</v>
      </c>
    </row>
    <row r="283" spans="1:3" ht="12.75" hidden="1">
      <c r="A283" s="6">
        <v>1284</v>
      </c>
      <c r="B283" s="6" t="s">
        <v>243</v>
      </c>
      <c r="C283" s="6" t="s">
        <v>8</v>
      </c>
    </row>
    <row r="284" spans="1:3" ht="12.75" hidden="1">
      <c r="A284" s="6">
        <v>1285</v>
      </c>
      <c r="B284" s="6" t="s">
        <v>243</v>
      </c>
      <c r="C284" s="6" t="s">
        <v>8</v>
      </c>
    </row>
    <row r="285" spans="1:3" ht="12.75" hidden="1">
      <c r="A285" s="6">
        <v>1286</v>
      </c>
      <c r="B285" s="6" t="s">
        <v>243</v>
      </c>
      <c r="C285" s="6" t="s">
        <v>8</v>
      </c>
    </row>
    <row r="286" spans="1:3" ht="12.75" hidden="1">
      <c r="A286" s="6">
        <v>1287</v>
      </c>
      <c r="B286" s="6" t="s">
        <v>243</v>
      </c>
      <c r="C286" s="6" t="s">
        <v>8</v>
      </c>
    </row>
    <row r="287" spans="1:3" ht="12.75" hidden="1">
      <c r="A287" s="6">
        <v>1288</v>
      </c>
      <c r="B287" s="6" t="s">
        <v>243</v>
      </c>
      <c r="C287" s="6" t="s">
        <v>8</v>
      </c>
    </row>
    <row r="288" spans="1:3" ht="12.75" hidden="1">
      <c r="A288" s="6">
        <v>1289</v>
      </c>
      <c r="B288" s="6" t="s">
        <v>243</v>
      </c>
      <c r="C288" s="6" t="s">
        <v>8</v>
      </c>
    </row>
    <row r="289" spans="1:45" ht="12.75" hidden="1">
      <c r="A289" s="6">
        <v>1290</v>
      </c>
      <c r="B289" s="6" t="s">
        <v>243</v>
      </c>
      <c r="C289" s="6" t="s">
        <v>8</v>
      </c>
    </row>
    <row r="290" spans="1:45" ht="12.75" hidden="1">
      <c r="A290" s="6">
        <v>1291</v>
      </c>
      <c r="B290" s="6" t="s">
        <v>243</v>
      </c>
      <c r="C290" s="6" t="s">
        <v>8</v>
      </c>
    </row>
    <row r="291" spans="1:45" ht="12.75" hidden="1">
      <c r="A291" s="6">
        <v>1292</v>
      </c>
      <c r="B291" s="6" t="s">
        <v>243</v>
      </c>
      <c r="C291" s="6" t="s">
        <v>8</v>
      </c>
    </row>
    <row r="292" spans="1:45" ht="12.75" hidden="1">
      <c r="A292" s="6">
        <v>1293</v>
      </c>
      <c r="B292" s="6" t="s">
        <v>243</v>
      </c>
      <c r="C292" s="6" t="s">
        <v>8</v>
      </c>
    </row>
    <row r="293" spans="1:45" ht="12.75" hidden="1">
      <c r="A293" s="6">
        <v>1294</v>
      </c>
      <c r="B293" s="6" t="s">
        <v>243</v>
      </c>
      <c r="C293" s="6" t="s">
        <v>8</v>
      </c>
    </row>
    <row r="294" spans="1:45" ht="12.75" hidden="1">
      <c r="A294" s="6">
        <v>1295</v>
      </c>
      <c r="B294" s="6" t="s">
        <v>243</v>
      </c>
      <c r="C294" s="6" t="s">
        <v>8</v>
      </c>
    </row>
    <row r="295" spans="1:45" ht="12.75" hidden="1">
      <c r="A295" s="6">
        <v>1296</v>
      </c>
      <c r="B295" s="6" t="s">
        <v>243</v>
      </c>
      <c r="C295" s="6" t="s">
        <v>8</v>
      </c>
    </row>
    <row r="296" spans="1:45" ht="12.75" hidden="1">
      <c r="A296" s="6">
        <v>1297</v>
      </c>
      <c r="B296" s="6" t="s">
        <v>243</v>
      </c>
      <c r="C296" s="6" t="s">
        <v>8</v>
      </c>
    </row>
    <row r="297" spans="1:45" ht="12.75" hidden="1">
      <c r="A297" s="6">
        <v>1298</v>
      </c>
      <c r="B297" s="6" t="s">
        <v>243</v>
      </c>
      <c r="C297" s="6" t="s">
        <v>8</v>
      </c>
    </row>
    <row r="298" spans="1:45" ht="12.75" hidden="1">
      <c r="A298" s="6">
        <v>1299</v>
      </c>
      <c r="B298" s="6" t="s">
        <v>243</v>
      </c>
      <c r="C298" s="6" t="s">
        <v>8</v>
      </c>
    </row>
    <row r="299" spans="1:45" ht="12.75" hidden="1">
      <c r="A299" s="6">
        <v>1300</v>
      </c>
      <c r="B299" s="6" t="s">
        <v>243</v>
      </c>
      <c r="C299" s="6" t="s">
        <v>8</v>
      </c>
    </row>
    <row r="300" spans="1:45" ht="12.75" hidden="1">
      <c r="A300" s="6">
        <v>1301</v>
      </c>
      <c r="B300" s="6" t="s">
        <v>243</v>
      </c>
      <c r="C300" s="6" t="s">
        <v>8</v>
      </c>
    </row>
    <row r="301" spans="1:45" s="10" customFormat="1" ht="12.75">
      <c r="A301" s="9" t="s">
        <v>244</v>
      </c>
      <c r="C301" s="11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12"/>
      <c r="P301" s="12"/>
      <c r="Q301" s="12"/>
      <c r="R301" s="12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5"/>
      <c r="AG301" s="9"/>
      <c r="AH301" s="9"/>
      <c r="AI301" s="9"/>
      <c r="AJ301" s="5"/>
      <c r="AK301" s="5"/>
      <c r="AL301" s="9"/>
      <c r="AM301" s="9"/>
      <c r="AN301" s="9"/>
      <c r="AO301" s="9"/>
      <c r="AP301" s="5"/>
      <c r="AQ301" s="5"/>
      <c r="AR301" s="5"/>
      <c r="AS301" s="5"/>
    </row>
    <row r="302" spans="1:45" s="10" customFormat="1" ht="12.75">
      <c r="A302" s="13" t="s">
        <v>245</v>
      </c>
      <c r="C302" s="12"/>
      <c r="D302" s="5"/>
      <c r="E302" s="13"/>
      <c r="F302" s="13"/>
      <c r="G302" s="13"/>
      <c r="H302" s="13"/>
      <c r="I302" s="13"/>
      <c r="J302" s="13"/>
      <c r="M302" s="9"/>
      <c r="N302" s="9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5"/>
      <c r="AG302" s="13"/>
      <c r="AH302" s="5"/>
      <c r="AI302" s="9"/>
      <c r="AJ302" s="5"/>
      <c r="AK302" s="5"/>
      <c r="AL302" s="13"/>
      <c r="AM302" s="13"/>
      <c r="AN302" s="13"/>
      <c r="AO302" s="13"/>
      <c r="AP302" s="5"/>
      <c r="AQ302" s="5"/>
      <c r="AR302" s="5"/>
      <c r="AS302" s="5"/>
    </row>
    <row r="303" spans="1:45" s="10" customFormat="1" ht="12.75" customHeight="1">
      <c r="A303" s="318" t="s">
        <v>394</v>
      </c>
      <c r="B303" s="14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6"/>
      <c r="P303" s="15"/>
      <c r="Q303" s="15"/>
      <c r="R303" s="15"/>
      <c r="S303" s="5"/>
      <c r="T303" s="5"/>
      <c r="U303" s="5"/>
      <c r="V303" s="5"/>
      <c r="W303" s="5"/>
      <c r="X303" s="5"/>
      <c r="Y303" s="5"/>
      <c r="Z303" s="15"/>
      <c r="AA303" s="15"/>
      <c r="AB303" s="15"/>
      <c r="AC303" s="15"/>
      <c r="AD303" s="15"/>
      <c r="AE303" s="15"/>
      <c r="AF303" s="5"/>
      <c r="AG303" s="15"/>
      <c r="AH303" s="15"/>
      <c r="AI303" s="15"/>
      <c r="AJ303" s="5"/>
      <c r="AK303" s="5"/>
      <c r="AL303" s="15"/>
      <c r="AM303" s="15"/>
      <c r="AN303" s="15"/>
      <c r="AO303" s="15"/>
      <c r="AP303" s="5"/>
      <c r="AQ303" s="5"/>
      <c r="AR303" s="5"/>
      <c r="AS303" s="5"/>
    </row>
    <row r="304" spans="1:45" s="10" customFormat="1" ht="41.45" customHeight="1">
      <c r="A304" s="425"/>
      <c r="B304" s="425"/>
      <c r="C304" s="17" t="s">
        <v>246</v>
      </c>
      <c r="D304" s="18" t="s">
        <v>247</v>
      </c>
      <c r="E304" s="18" t="s">
        <v>248</v>
      </c>
      <c r="F304" s="18" t="s">
        <v>249</v>
      </c>
      <c r="G304" s="19" t="s">
        <v>250</v>
      </c>
      <c r="H304" s="20"/>
      <c r="I304" s="426" t="s">
        <v>251</v>
      </c>
      <c r="J304" s="426"/>
      <c r="L304" s="426" t="s">
        <v>252</v>
      </c>
      <c r="M304" s="426"/>
      <c r="N304" s="20"/>
      <c r="O304" s="426" t="s">
        <v>253</v>
      </c>
      <c r="P304" s="426"/>
      <c r="T304" s="21" t="s">
        <v>254</v>
      </c>
      <c r="U304" s="427"/>
      <c r="V304" s="427"/>
      <c r="X304" s="20"/>
      <c r="Y304" s="5"/>
      <c r="AD304" s="5"/>
      <c r="AF304" s="5"/>
      <c r="AG304" s="5"/>
      <c r="AH304" s="5"/>
      <c r="AI304" s="22"/>
      <c r="AJ304" s="5"/>
      <c r="AK304" s="5"/>
      <c r="AL304" s="20"/>
      <c r="AM304" s="20"/>
      <c r="AN304" s="20"/>
      <c r="AO304" s="5"/>
      <c r="AP304" s="5"/>
      <c r="AQ304" s="5"/>
      <c r="AR304" s="5"/>
      <c r="AS304" s="5"/>
    </row>
    <row r="305" spans="1:45" s="10" customFormat="1" ht="14.25" customHeight="1">
      <c r="A305" s="419" t="s">
        <v>255</v>
      </c>
      <c r="B305" s="419"/>
      <c r="C305" s="23">
        <v>68173.2</v>
      </c>
      <c r="D305" s="23">
        <v>67633.600000000006</v>
      </c>
      <c r="E305" s="23">
        <f>+D305+Z328</f>
        <v>66098.8</v>
      </c>
      <c r="F305" s="23">
        <f>+D305+T328</f>
        <v>55469.2</v>
      </c>
      <c r="G305" s="24"/>
      <c r="H305" s="25"/>
      <c r="I305" s="26">
        <f>+F305-C305</f>
        <v>-12704</v>
      </c>
      <c r="J305" s="27">
        <f>+F305/C305-1</f>
        <v>-0.186</v>
      </c>
      <c r="L305" s="26">
        <f>+F305-D305</f>
        <v>-12164.4</v>
      </c>
      <c r="M305" s="27">
        <f>+F305/D305-1</f>
        <v>-0.18</v>
      </c>
      <c r="N305" s="28"/>
      <c r="O305" s="29">
        <f>+F305-E305</f>
        <v>-10629.6</v>
      </c>
      <c r="P305" s="27">
        <f>+F305/E305-1</f>
        <v>-0.161</v>
      </c>
      <c r="T305" s="30" t="s">
        <v>256</v>
      </c>
      <c r="U305" s="422"/>
      <c r="V305" s="422"/>
      <c r="X305" s="25"/>
      <c r="Y305" s="5"/>
      <c r="AD305" s="5"/>
      <c r="AF305" s="5"/>
      <c r="AG305" s="28"/>
      <c r="AH305" s="5"/>
      <c r="AI305" s="22"/>
      <c r="AJ305" s="5"/>
      <c r="AK305" s="5"/>
      <c r="AL305" s="25"/>
      <c r="AM305" s="25"/>
      <c r="AN305" s="25"/>
      <c r="AO305" s="25"/>
      <c r="AP305" s="5"/>
      <c r="AQ305" s="5"/>
      <c r="AR305" s="5"/>
      <c r="AS305" s="5"/>
    </row>
    <row r="306" spans="1:45" s="10" customFormat="1" ht="14.25" customHeight="1">
      <c r="A306" s="420" t="s">
        <v>257</v>
      </c>
      <c r="B306" s="420"/>
      <c r="C306" s="31">
        <v>28444.7</v>
      </c>
      <c r="D306" s="31">
        <v>28455.9</v>
      </c>
      <c r="E306" s="31">
        <f>+D306+AA328</f>
        <v>32545.599999999999</v>
      </c>
      <c r="F306" s="31">
        <f>+D306+U328</f>
        <v>34028</v>
      </c>
      <c r="G306" s="32"/>
      <c r="H306" s="25"/>
      <c r="I306" s="33">
        <f>+F306-C306</f>
        <v>5583.3</v>
      </c>
      <c r="J306" s="34">
        <f>+F306/C306-1</f>
        <v>0.19600000000000001</v>
      </c>
      <c r="L306" s="33">
        <f>+F306-D306</f>
        <v>5572.1</v>
      </c>
      <c r="M306" s="34">
        <f>+F306/D306-1</f>
        <v>0.19600000000000001</v>
      </c>
      <c r="N306" s="28"/>
      <c r="O306" s="35">
        <f>+F306-E306</f>
        <v>1482.4</v>
      </c>
      <c r="P306" s="34">
        <f>+F306/E306-1</f>
        <v>4.5999999999999999E-2</v>
      </c>
      <c r="T306" s="30" t="s">
        <v>258</v>
      </c>
      <c r="U306" s="422"/>
      <c r="V306" s="422"/>
      <c r="X306" s="25"/>
      <c r="Y306" s="5"/>
      <c r="AD306" s="5"/>
      <c r="AF306" s="5"/>
      <c r="AG306" s="28"/>
      <c r="AH306" s="5"/>
      <c r="AI306" s="22"/>
      <c r="AJ306" s="5"/>
      <c r="AK306" s="5"/>
      <c r="AL306" s="25"/>
      <c r="AM306" s="25"/>
      <c r="AN306" s="25"/>
      <c r="AO306" s="25"/>
      <c r="AP306" s="5"/>
      <c r="AQ306" s="5"/>
      <c r="AR306" s="5"/>
      <c r="AS306" s="5"/>
    </row>
    <row r="307" spans="1:45" s="10" customFormat="1" ht="14.25" customHeight="1">
      <c r="A307" s="420" t="s">
        <v>4</v>
      </c>
      <c r="B307" s="420"/>
      <c r="C307" s="31">
        <v>26804.799999999999</v>
      </c>
      <c r="D307" s="31">
        <v>26932.2</v>
      </c>
      <c r="E307" s="31">
        <f>+D307+AB328</f>
        <v>40124.199999999997</v>
      </c>
      <c r="F307" s="31">
        <f>+D307+V328</f>
        <v>25963.200000000001</v>
      </c>
      <c r="G307" s="32"/>
      <c r="H307" s="25"/>
      <c r="I307" s="33">
        <f>+F307-C307</f>
        <v>-841.6</v>
      </c>
      <c r="J307" s="34">
        <f>+F307/C307-1</f>
        <v>-3.1E-2</v>
      </c>
      <c r="L307" s="33">
        <f>+F307-D307</f>
        <v>-969</v>
      </c>
      <c r="M307" s="34">
        <f>+F307/D307-1</f>
        <v>-3.5999999999999997E-2</v>
      </c>
      <c r="N307" s="28"/>
      <c r="O307" s="35">
        <f>+F307-E307</f>
        <v>-14161</v>
      </c>
      <c r="P307" s="34">
        <f>+F307/E307-1</f>
        <v>-0.35299999999999998</v>
      </c>
      <c r="S307" s="5"/>
      <c r="T307" s="36" t="s">
        <v>259</v>
      </c>
      <c r="U307" s="423"/>
      <c r="V307" s="423"/>
      <c r="X307" s="25"/>
      <c r="Y307" s="5"/>
      <c r="AD307" s="5"/>
      <c r="AF307" s="5"/>
      <c r="AG307" s="28"/>
      <c r="AH307" s="5"/>
      <c r="AI307" s="22"/>
      <c r="AJ307" s="5"/>
      <c r="AK307" s="5"/>
      <c r="AL307" s="25"/>
      <c r="AM307" s="25"/>
      <c r="AN307" s="25"/>
      <c r="AO307" s="25"/>
      <c r="AP307" s="5"/>
      <c r="AQ307" s="5"/>
      <c r="AR307" s="5"/>
      <c r="AS307" s="5"/>
    </row>
    <row r="308" spans="1:45" s="10" customFormat="1" ht="14.25" customHeight="1">
      <c r="A308" s="420" t="s">
        <v>260</v>
      </c>
      <c r="B308" s="420"/>
      <c r="C308" s="31">
        <v>233890.6</v>
      </c>
      <c r="D308" s="31">
        <v>234017.1</v>
      </c>
      <c r="E308" s="31">
        <f>+D308+AC328</f>
        <v>232003.7</v>
      </c>
      <c r="F308" s="31">
        <f>+D308+W328</f>
        <v>232003.7</v>
      </c>
      <c r="G308" s="32"/>
      <c r="H308" s="25"/>
      <c r="I308" s="33">
        <f>+F308-C308</f>
        <v>-1886.9</v>
      </c>
      <c r="J308" s="34">
        <f>+F308/C308-1</f>
        <v>-8.0000000000000002E-3</v>
      </c>
      <c r="L308" s="33">
        <f>+F308-D308</f>
        <v>-2013.4</v>
      </c>
      <c r="M308" s="34">
        <f>+F308/D308-1</f>
        <v>-8.9999999999999993E-3</v>
      </c>
      <c r="N308" s="28"/>
      <c r="O308" s="35">
        <f>+F308-E308</f>
        <v>0</v>
      </c>
      <c r="P308" s="34">
        <f>+F308/E308-1</f>
        <v>0</v>
      </c>
      <c r="S308" s="5"/>
      <c r="T308" s="37"/>
      <c r="U308" s="28"/>
      <c r="V308" s="5"/>
      <c r="W308" s="25"/>
      <c r="X308" s="25"/>
      <c r="Y308" s="5"/>
      <c r="AD308" s="5"/>
      <c r="AF308" s="5"/>
      <c r="AG308" s="28"/>
      <c r="AH308" s="5"/>
      <c r="AI308" s="22"/>
      <c r="AJ308" s="5"/>
      <c r="AK308" s="5"/>
      <c r="AL308" s="25"/>
      <c r="AM308" s="25"/>
      <c r="AN308" s="25"/>
      <c r="AO308" s="25"/>
      <c r="AP308" s="5"/>
      <c r="AQ308" s="5"/>
      <c r="AR308" s="5"/>
      <c r="AS308" s="5"/>
    </row>
    <row r="309" spans="1:45" s="43" customFormat="1" ht="17.45" customHeight="1">
      <c r="A309" s="424" t="s">
        <v>261</v>
      </c>
      <c r="B309" s="424"/>
      <c r="C309" s="38">
        <f>SUM(C305:C308)</f>
        <v>357313.3</v>
      </c>
      <c r="D309" s="38">
        <f>SUM(D305:D308)</f>
        <v>357038.8</v>
      </c>
      <c r="E309" s="38">
        <f>SUM(E305:E308)</f>
        <v>370772.3</v>
      </c>
      <c r="F309" s="38">
        <f>SUM(F305:F308)</f>
        <v>347464.1</v>
      </c>
      <c r="G309" s="39">
        <f>SUM(G305:G308)</f>
        <v>0</v>
      </c>
      <c r="H309" s="40"/>
      <c r="I309" s="41">
        <f>SUM(I305:I308)</f>
        <v>-9849.2000000000007</v>
      </c>
      <c r="J309" s="42">
        <f>+F309/C309-1</f>
        <v>-2.8000000000000001E-2</v>
      </c>
      <c r="L309" s="41">
        <f>SUM(L305:L308)</f>
        <v>-9574.7000000000007</v>
      </c>
      <c r="M309" s="42">
        <f>+F309/D309-1</f>
        <v>-2.7E-2</v>
      </c>
      <c r="N309" s="44"/>
      <c r="O309" s="45">
        <f>SUM(O305:O308)</f>
        <v>-23308.2</v>
      </c>
      <c r="P309" s="42">
        <f>+F309/E309-1</f>
        <v>-6.3E-2</v>
      </c>
      <c r="S309" s="46"/>
      <c r="T309" s="47"/>
      <c r="U309" s="48"/>
      <c r="V309" s="49"/>
      <c r="W309" s="40"/>
      <c r="X309" s="40"/>
      <c r="Y309" s="46"/>
      <c r="AD309" s="46"/>
      <c r="AF309" s="46"/>
      <c r="AG309" s="44"/>
      <c r="AH309" s="46"/>
      <c r="AI309" s="22"/>
      <c r="AJ309" s="46"/>
      <c r="AK309" s="46"/>
      <c r="AL309" s="40"/>
      <c r="AM309" s="40"/>
      <c r="AN309" s="40"/>
      <c r="AO309" s="40"/>
      <c r="AP309" s="46"/>
      <c r="AQ309" s="46"/>
      <c r="AR309" s="46"/>
      <c r="AS309" s="46"/>
    </row>
    <row r="310" spans="1:45" s="54" customFormat="1" ht="25.5" customHeight="1">
      <c r="A310" s="428" t="s">
        <v>262</v>
      </c>
      <c r="B310" s="428"/>
      <c r="C310" s="50">
        <v>357313.3</v>
      </c>
      <c r="D310" s="50">
        <v>357038.8</v>
      </c>
      <c r="E310" s="50">
        <v>370772.3</v>
      </c>
      <c r="F310" s="50">
        <v>347464.1</v>
      </c>
      <c r="G310" s="51">
        <v>0</v>
      </c>
      <c r="H310" s="52"/>
      <c r="I310" s="52"/>
      <c r="J310" s="53"/>
      <c r="M310" s="52"/>
      <c r="N310" s="52"/>
      <c r="O310" s="55"/>
      <c r="S310" s="22"/>
      <c r="T310" s="56"/>
      <c r="U310" s="57"/>
      <c r="V310" s="58"/>
      <c r="W310" s="52"/>
      <c r="X310" s="52"/>
      <c r="Y310" s="22"/>
      <c r="AD310" s="22"/>
      <c r="AF310" s="22"/>
      <c r="AG310" s="53"/>
      <c r="AH310" s="22"/>
      <c r="AI310" s="52"/>
      <c r="AJ310" s="22"/>
      <c r="AK310" s="22"/>
      <c r="AL310" s="59"/>
      <c r="AM310" s="59"/>
      <c r="AN310" s="52"/>
      <c r="AO310" s="52"/>
      <c r="AP310" s="22"/>
      <c r="AQ310" s="22"/>
      <c r="AR310" s="22"/>
      <c r="AS310" s="22"/>
    </row>
    <row r="311" spans="1:45" s="54" customFormat="1" ht="14.25" customHeight="1">
      <c r="A311" s="429" t="s">
        <v>263</v>
      </c>
      <c r="B311" s="429"/>
      <c r="C311" s="60">
        <f>+C310-C309</f>
        <v>0</v>
      </c>
      <c r="D311" s="60">
        <f>+D310-D309</f>
        <v>0</v>
      </c>
      <c r="E311" s="60">
        <f>+E310-E309</f>
        <v>0</v>
      </c>
      <c r="F311" s="60">
        <f>+F310-F309</f>
        <v>0</v>
      </c>
      <c r="G311" s="61">
        <f>+G310-G309</f>
        <v>0</v>
      </c>
      <c r="H311" s="52"/>
      <c r="I311" s="52"/>
      <c r="J311" s="53"/>
      <c r="M311" s="52"/>
      <c r="N311" s="52"/>
      <c r="O311" s="55"/>
      <c r="S311" s="22"/>
      <c r="T311" s="62" t="s">
        <v>264</v>
      </c>
      <c r="U311" s="63"/>
      <c r="V311" s="64"/>
      <c r="W311" s="52"/>
      <c r="X311" s="52"/>
      <c r="Y311" s="22"/>
      <c r="AD311" s="22"/>
      <c r="AF311" s="22"/>
      <c r="AG311" s="53"/>
      <c r="AH311" s="22"/>
      <c r="AI311" s="52"/>
      <c r="AJ311" s="22"/>
      <c r="AK311" s="22"/>
      <c r="AL311" s="52"/>
      <c r="AM311" s="52"/>
      <c r="AN311" s="52"/>
      <c r="AO311" s="52"/>
      <c r="AP311" s="22"/>
      <c r="AQ311" s="22"/>
      <c r="AR311" s="22"/>
      <c r="AS311" s="22"/>
    </row>
    <row r="312" spans="1:45" s="10" customFormat="1" ht="12.75">
      <c r="A312" s="5"/>
      <c r="B312" s="65"/>
      <c r="C312" s="65"/>
      <c r="D312" s="65"/>
      <c r="E312" s="65"/>
      <c r="F312" s="65"/>
      <c r="G312" s="25"/>
      <c r="H312" s="25"/>
      <c r="I312" s="25"/>
      <c r="J312" s="28"/>
      <c r="M312" s="25"/>
      <c r="N312" s="25"/>
      <c r="O312" s="66"/>
      <c r="S312" s="5"/>
      <c r="T312" s="67" t="s">
        <v>265</v>
      </c>
      <c r="U312" s="68"/>
      <c r="V312" s="69"/>
      <c r="W312" s="65"/>
      <c r="X312" s="65"/>
      <c r="Y312" s="5"/>
      <c r="AD312" s="5"/>
      <c r="AF312" s="5"/>
      <c r="AG312" s="28"/>
      <c r="AH312" s="5"/>
      <c r="AI312" s="25"/>
      <c r="AJ312" s="5"/>
      <c r="AK312" s="5"/>
      <c r="AL312" s="65"/>
      <c r="AM312" s="25"/>
      <c r="AN312" s="25"/>
      <c r="AO312" s="25"/>
      <c r="AP312" s="5"/>
      <c r="AQ312" s="5"/>
      <c r="AR312" s="5"/>
      <c r="AS312" s="5"/>
    </row>
    <row r="313" spans="1:45" s="10" customFormat="1" ht="12.75">
      <c r="A313" s="418" t="s">
        <v>266</v>
      </c>
      <c r="B313" s="418"/>
      <c r="C313" s="65"/>
      <c r="D313" s="65"/>
      <c r="E313" s="65"/>
      <c r="F313" s="65"/>
      <c r="G313" s="25"/>
      <c r="H313" s="25"/>
      <c r="I313" s="25"/>
      <c r="J313" s="28"/>
      <c r="M313" s="25"/>
      <c r="N313" s="25"/>
      <c r="O313" s="66"/>
      <c r="S313" s="5"/>
      <c r="T313" s="70"/>
      <c r="U313" s="71"/>
      <c r="V313" s="72"/>
      <c r="W313" s="65"/>
      <c r="X313" s="65"/>
      <c r="Y313" s="5"/>
      <c r="AD313" s="5"/>
      <c r="AF313" s="5"/>
      <c r="AG313" s="28"/>
      <c r="AH313" s="5"/>
      <c r="AI313" s="25"/>
      <c r="AJ313" s="5"/>
      <c r="AK313" s="5"/>
      <c r="AL313" s="65"/>
      <c r="AM313" s="25"/>
      <c r="AN313" s="25"/>
      <c r="AO313" s="25"/>
      <c r="AP313" s="5"/>
      <c r="AQ313" s="5"/>
      <c r="AR313" s="5"/>
      <c r="AS313" s="5"/>
    </row>
    <row r="314" spans="1:45" s="10" customFormat="1" ht="14.25" customHeight="1">
      <c r="A314" s="419" t="s">
        <v>267</v>
      </c>
      <c r="B314" s="419"/>
      <c r="C314" s="73">
        <f>+C305+C306</f>
        <v>96617.9</v>
      </c>
      <c r="D314" s="73">
        <f>+D305+D306</f>
        <v>96089.5</v>
      </c>
      <c r="E314" s="73">
        <f>+E305+E306</f>
        <v>98644.4</v>
      </c>
      <c r="F314" s="73">
        <f>+F305+F306</f>
        <v>89497.2</v>
      </c>
      <c r="G314" s="24"/>
      <c r="H314" s="74"/>
      <c r="I314" s="75">
        <f>+F314-C314</f>
        <v>-7120.7</v>
      </c>
      <c r="J314" s="76">
        <f>+F314/C314-1</f>
        <v>-7.3999999999999996E-2</v>
      </c>
      <c r="L314" s="75">
        <f>+F314-D314</f>
        <v>-6592.3</v>
      </c>
      <c r="M314" s="76">
        <f>+F314/D314-1</f>
        <v>-6.9000000000000006E-2</v>
      </c>
      <c r="N314" s="28"/>
      <c r="O314" s="77">
        <f>+F314-E314</f>
        <v>-9147.2000000000007</v>
      </c>
      <c r="P314" s="76">
        <f>+F314/E314-1</f>
        <v>-9.2999999999999999E-2</v>
      </c>
      <c r="S314" s="5"/>
      <c r="T314" s="70"/>
      <c r="U314" s="71"/>
      <c r="V314" s="72"/>
      <c r="W314" s="65"/>
      <c r="X314" s="65"/>
      <c r="Y314" s="5"/>
      <c r="AD314" s="5"/>
      <c r="AF314" s="5"/>
      <c r="AG314" s="78"/>
      <c r="AH314" s="5"/>
      <c r="AI314" s="28"/>
      <c r="AJ314" s="5"/>
      <c r="AK314" s="5"/>
      <c r="AL314" s="74"/>
      <c r="AM314" s="25"/>
      <c r="AN314" s="74"/>
      <c r="AO314" s="25"/>
      <c r="AP314" s="5"/>
      <c r="AQ314" s="5"/>
      <c r="AR314" s="5"/>
      <c r="AS314" s="5"/>
    </row>
    <row r="315" spans="1:45" s="10" customFormat="1" ht="14.25" customHeight="1">
      <c r="A315" s="420" t="s">
        <v>4</v>
      </c>
      <c r="B315" s="420"/>
      <c r="C315" s="79">
        <f t="shared" ref="C315:F316" si="0">+C307</f>
        <v>26804.799999999999</v>
      </c>
      <c r="D315" s="79">
        <f t="shared" si="0"/>
        <v>26932.2</v>
      </c>
      <c r="E315" s="79">
        <f t="shared" si="0"/>
        <v>40124.199999999997</v>
      </c>
      <c r="F315" s="79">
        <f t="shared" si="0"/>
        <v>25963.200000000001</v>
      </c>
      <c r="G315" s="32"/>
      <c r="H315" s="74"/>
      <c r="I315" s="33">
        <f>+F315-C315</f>
        <v>-841.6</v>
      </c>
      <c r="J315" s="34">
        <f>+F315/C315-1</f>
        <v>-3.1E-2</v>
      </c>
      <c r="L315" s="33">
        <f>+F315-D315</f>
        <v>-969</v>
      </c>
      <c r="M315" s="34">
        <f>+F315/D315-1</f>
        <v>-3.5999999999999997E-2</v>
      </c>
      <c r="N315" s="28"/>
      <c r="O315" s="35">
        <f>+F315-E315</f>
        <v>-14161</v>
      </c>
      <c r="P315" s="34">
        <f>+F315/E315-1</f>
        <v>-0.35299999999999998</v>
      </c>
      <c r="S315" s="5"/>
      <c r="T315" s="70"/>
      <c r="U315" s="71"/>
      <c r="V315" s="72"/>
      <c r="W315" s="65"/>
      <c r="X315" s="65"/>
      <c r="Y315" s="5"/>
      <c r="AD315" s="5"/>
      <c r="AF315" s="5"/>
      <c r="AG315" s="28"/>
      <c r="AH315" s="5"/>
      <c r="AI315" s="28"/>
      <c r="AJ315" s="5"/>
      <c r="AK315" s="5"/>
      <c r="AL315" s="74"/>
      <c r="AM315" s="25"/>
      <c r="AN315" s="74"/>
      <c r="AO315" s="25"/>
      <c r="AP315" s="5"/>
      <c r="AQ315" s="5"/>
      <c r="AR315" s="5"/>
      <c r="AS315" s="5"/>
    </row>
    <row r="316" spans="1:45" s="84" customFormat="1" ht="14.25" customHeight="1">
      <c r="A316" s="421" t="s">
        <v>6</v>
      </c>
      <c r="B316" s="421"/>
      <c r="C316" s="80">
        <f t="shared" si="0"/>
        <v>233890.6</v>
      </c>
      <c r="D316" s="80">
        <f t="shared" si="0"/>
        <v>234017.1</v>
      </c>
      <c r="E316" s="80">
        <f t="shared" si="0"/>
        <v>232003.7</v>
      </c>
      <c r="F316" s="80">
        <f t="shared" si="0"/>
        <v>232003.7</v>
      </c>
      <c r="G316" s="61"/>
      <c r="H316" s="74"/>
      <c r="I316" s="81">
        <f>+F316-C316</f>
        <v>-1886.9</v>
      </c>
      <c r="J316" s="82">
        <f>+F316/C316-1</f>
        <v>-8.0000000000000002E-3</v>
      </c>
      <c r="K316" s="10"/>
      <c r="L316" s="81">
        <f>+F316-D316</f>
        <v>-2013.4</v>
      </c>
      <c r="M316" s="82">
        <f>+F316/D316-1</f>
        <v>-8.9999999999999993E-3</v>
      </c>
      <c r="N316" s="28"/>
      <c r="O316" s="83">
        <f>+F316-E316</f>
        <v>0</v>
      </c>
      <c r="P316" s="82">
        <f>+F316/E316-1</f>
        <v>0</v>
      </c>
      <c r="Q316" s="10"/>
      <c r="R316" s="10"/>
      <c r="S316" s="5"/>
      <c r="T316" s="70"/>
      <c r="U316" s="71"/>
      <c r="V316" s="72"/>
      <c r="W316" s="65"/>
      <c r="X316" s="65"/>
      <c r="Y316" s="5"/>
      <c r="Z316" s="10"/>
      <c r="AA316" s="10"/>
      <c r="AB316" s="10"/>
      <c r="AC316" s="10"/>
      <c r="AD316" s="5"/>
      <c r="AE316" s="10"/>
      <c r="AF316" s="5"/>
      <c r="AG316" s="28"/>
      <c r="AH316" s="5"/>
      <c r="AI316" s="28"/>
      <c r="AJ316" s="5"/>
      <c r="AK316" s="5"/>
      <c r="AL316" s="74"/>
      <c r="AM316" s="25"/>
      <c r="AN316" s="74"/>
      <c r="AO316" s="25"/>
      <c r="AP316" s="5"/>
      <c r="AQ316" s="5"/>
      <c r="AR316" s="5"/>
      <c r="AS316" s="5"/>
    </row>
    <row r="317" spans="1:45" s="86" customFormat="1" ht="12.75" customHeight="1">
      <c r="A317" s="5"/>
      <c r="B317" s="65"/>
      <c r="C317" s="65"/>
      <c r="D317" s="65"/>
      <c r="E317" s="65"/>
      <c r="F317" s="65"/>
      <c r="G317" s="25"/>
      <c r="H317" s="25"/>
      <c r="I317" s="25"/>
      <c r="J317" s="28"/>
      <c r="K317" s="5"/>
      <c r="L317" s="25"/>
      <c r="M317" s="28"/>
      <c r="N317" s="28"/>
      <c r="O317" s="85"/>
      <c r="P317" s="28"/>
      <c r="Q317" s="5"/>
      <c r="R317" s="5"/>
      <c r="S317" s="5"/>
      <c r="T317" s="70"/>
      <c r="U317" s="71"/>
      <c r="V317" s="72"/>
      <c r="W317" s="65"/>
      <c r="X317" s="65"/>
      <c r="Y317" s="5"/>
      <c r="Z317" s="5"/>
      <c r="AA317" s="5"/>
      <c r="AB317" s="5"/>
      <c r="AC317" s="5"/>
      <c r="AD317" s="5"/>
      <c r="AE317" s="5"/>
      <c r="AF317" s="5"/>
      <c r="AG317" s="28"/>
      <c r="AH317" s="5"/>
      <c r="AI317" s="28"/>
      <c r="AJ317" s="5"/>
      <c r="AK317" s="5"/>
      <c r="AL317" s="65"/>
      <c r="AM317" s="25"/>
      <c r="AN317" s="25"/>
      <c r="AO317" s="25"/>
      <c r="AP317" s="5"/>
      <c r="AQ317" s="5"/>
      <c r="AR317" s="5"/>
      <c r="AS317" s="5"/>
    </row>
    <row r="318" spans="1:45" s="86" customFormat="1" ht="12.75">
      <c r="A318" s="87" t="s">
        <v>268</v>
      </c>
      <c r="B318" s="87"/>
      <c r="C318" s="65"/>
      <c r="D318" s="65"/>
      <c r="E318" s="65"/>
      <c r="F318" s="65"/>
      <c r="G318" s="25"/>
      <c r="H318" s="25"/>
      <c r="I318" s="25"/>
      <c r="J318" s="28"/>
      <c r="K318" s="5"/>
      <c r="L318" s="25"/>
      <c r="M318" s="28"/>
      <c r="N318" s="28"/>
      <c r="O318" s="85"/>
      <c r="P318" s="28"/>
      <c r="Q318" s="5"/>
      <c r="R318" s="5"/>
      <c r="S318" s="5"/>
      <c r="T318" s="88"/>
      <c r="U318" s="71"/>
      <c r="V318" s="72"/>
      <c r="W318" s="65"/>
      <c r="X318" s="65"/>
      <c r="Y318" s="5"/>
      <c r="Z318" s="5"/>
      <c r="AA318" s="5"/>
      <c r="AB318" s="5"/>
      <c r="AC318" s="5"/>
      <c r="AD318" s="5"/>
      <c r="AE318" s="5"/>
      <c r="AF318" s="5"/>
      <c r="AG318" s="28"/>
      <c r="AH318" s="5"/>
      <c r="AI318" s="28"/>
      <c r="AJ318" s="5"/>
      <c r="AK318" s="5"/>
      <c r="AL318" s="65"/>
      <c r="AM318" s="25"/>
      <c r="AN318" s="25"/>
      <c r="AO318" s="25"/>
      <c r="AP318" s="5"/>
      <c r="AQ318" s="5"/>
      <c r="AR318" s="5"/>
      <c r="AS318" s="5"/>
    </row>
    <row r="319" spans="1:45" s="86" customFormat="1" ht="14.25" customHeight="1">
      <c r="A319" s="419" t="s">
        <v>269</v>
      </c>
      <c r="B319" s="419"/>
      <c r="C319" s="89">
        <v>331</v>
      </c>
      <c r="D319" s="89">
        <v>331</v>
      </c>
      <c r="E319" s="89">
        <v>329</v>
      </c>
      <c r="F319" s="90">
        <v>329</v>
      </c>
      <c r="G319" s="91"/>
      <c r="H319" s="25"/>
      <c r="I319" s="75">
        <f>+F319-C319</f>
        <v>-2</v>
      </c>
      <c r="J319" s="76">
        <f>+F319/C319-1</f>
        <v>-6.0000000000000001E-3</v>
      </c>
      <c r="K319" s="10"/>
      <c r="L319" s="75">
        <f>+F319-D319</f>
        <v>-2</v>
      </c>
      <c r="M319" s="76">
        <f>+F319/D319-1</f>
        <v>-6.0000000000000001E-3</v>
      </c>
      <c r="N319" s="28"/>
      <c r="O319" s="77">
        <f>+F319-E319</f>
        <v>0</v>
      </c>
      <c r="P319" s="76">
        <f>+F319/E319-1</f>
        <v>0</v>
      </c>
      <c r="Q319" s="5"/>
      <c r="R319" s="5"/>
      <c r="S319" s="5"/>
      <c r="T319" s="88"/>
      <c r="U319" s="28"/>
      <c r="V319" s="5"/>
      <c r="W319" s="65"/>
      <c r="X319" s="65"/>
      <c r="Y319" s="5"/>
      <c r="Z319" s="5"/>
      <c r="AA319" s="5"/>
      <c r="AB319" s="5"/>
      <c r="AC319" s="5"/>
      <c r="AD319" s="5"/>
      <c r="AE319" s="5"/>
      <c r="AF319" s="5"/>
      <c r="AG319" s="28"/>
      <c r="AH319" s="5"/>
      <c r="AI319" s="28"/>
      <c r="AJ319" s="5"/>
      <c r="AK319" s="5"/>
      <c r="AL319" s="92"/>
      <c r="AM319" s="93"/>
      <c r="AN319" s="25"/>
      <c r="AO319" s="25"/>
      <c r="AP319" s="5"/>
      <c r="AQ319" s="5"/>
      <c r="AR319" s="5"/>
      <c r="AS319" s="5"/>
    </row>
    <row r="320" spans="1:45" s="5" customFormat="1" ht="14.25" customHeight="1">
      <c r="A320" s="420" t="s">
        <v>270</v>
      </c>
      <c r="B320" s="420"/>
      <c r="C320" s="94">
        <v>15</v>
      </c>
      <c r="D320" s="94">
        <v>15</v>
      </c>
      <c r="E320" s="94">
        <v>15</v>
      </c>
      <c r="F320" s="95">
        <v>15</v>
      </c>
      <c r="G320" s="96"/>
      <c r="H320" s="25"/>
      <c r="I320" s="33">
        <f>+F320-C320</f>
        <v>0</v>
      </c>
      <c r="J320" s="34">
        <f>+F320/C320-1</f>
        <v>0</v>
      </c>
      <c r="K320" s="10"/>
      <c r="L320" s="33">
        <f>+F320-D320</f>
        <v>0</v>
      </c>
      <c r="M320" s="34">
        <f>+F320/D320-1</f>
        <v>0</v>
      </c>
      <c r="N320" s="28"/>
      <c r="O320" s="35">
        <f>+F320-E320</f>
        <v>0</v>
      </c>
      <c r="P320" s="34">
        <f>+F320/E320-1</f>
        <v>0</v>
      </c>
      <c r="T320" s="25"/>
      <c r="U320" s="28"/>
      <c r="W320" s="65"/>
      <c r="X320" s="65"/>
      <c r="AG320" s="28"/>
      <c r="AI320" s="28"/>
      <c r="AL320" s="92"/>
      <c r="AM320" s="93"/>
      <c r="AN320" s="25"/>
      <c r="AO320" s="25"/>
    </row>
    <row r="321" spans="1:45" s="10" customFormat="1" ht="14.25" customHeight="1">
      <c r="A321" s="420" t="s">
        <v>271</v>
      </c>
      <c r="B321" s="420"/>
      <c r="C321" s="97">
        <v>18</v>
      </c>
      <c r="D321" s="97">
        <v>17</v>
      </c>
      <c r="E321" s="97">
        <v>15</v>
      </c>
      <c r="F321" s="98">
        <v>15</v>
      </c>
      <c r="G321" s="99"/>
      <c r="H321" s="65"/>
      <c r="I321" s="81">
        <f>+F321-C321</f>
        <v>-3</v>
      </c>
      <c r="J321" s="82">
        <f>+F321/C321-1</f>
        <v>-0.16700000000000001</v>
      </c>
      <c r="L321" s="81">
        <f>+F321-D321</f>
        <v>-2</v>
      </c>
      <c r="M321" s="82">
        <f>+F321/D321-1</f>
        <v>-0.11799999999999999</v>
      </c>
      <c r="N321" s="28"/>
      <c r="O321" s="83">
        <f>+F321-E321</f>
        <v>0</v>
      </c>
      <c r="P321" s="82">
        <f>+F321/E321-1</f>
        <v>0</v>
      </c>
      <c r="S321" s="5"/>
      <c r="T321" s="65"/>
      <c r="U321" s="100"/>
      <c r="V321" s="5"/>
      <c r="W321" s="65"/>
      <c r="X321" s="65"/>
      <c r="Y321" s="5"/>
      <c r="AD321" s="5"/>
      <c r="AF321" s="5"/>
      <c r="AG321" s="28"/>
      <c r="AH321" s="5"/>
      <c r="AI321" s="28"/>
      <c r="AJ321" s="5"/>
      <c r="AK321" s="5"/>
      <c r="AL321" s="101"/>
      <c r="AM321" s="102"/>
      <c r="AN321" s="65"/>
      <c r="AO321" s="25"/>
      <c r="AP321" s="5"/>
      <c r="AQ321" s="5"/>
      <c r="AR321" s="5"/>
      <c r="AS321" s="5"/>
    </row>
    <row r="322" spans="1:45" s="43" customFormat="1" ht="17.45" customHeight="1">
      <c r="A322" s="424" t="s">
        <v>272</v>
      </c>
      <c r="B322" s="424"/>
      <c r="C322" s="103">
        <f>SUM(C319:C321)</f>
        <v>364</v>
      </c>
      <c r="D322" s="103">
        <f>SUM(D319:D321)</f>
        <v>363</v>
      </c>
      <c r="E322" s="103">
        <f>SUM(E319:E321)</f>
        <v>359</v>
      </c>
      <c r="F322" s="103">
        <f>SUM(F319:F321)</f>
        <v>359</v>
      </c>
      <c r="G322" s="104"/>
      <c r="H322" s="40"/>
      <c r="I322" s="40"/>
      <c r="J322" s="44"/>
      <c r="K322" s="46"/>
      <c r="L322" s="40"/>
      <c r="M322" s="44"/>
      <c r="N322" s="44"/>
      <c r="O322" s="105"/>
      <c r="P322" s="44"/>
      <c r="Q322" s="46"/>
      <c r="R322" s="46"/>
      <c r="S322" s="46"/>
      <c r="T322" s="40"/>
      <c r="U322" s="44"/>
      <c r="V322" s="46"/>
      <c r="W322" s="40"/>
      <c r="X322" s="40"/>
      <c r="Y322" s="46"/>
      <c r="AD322" s="46"/>
      <c r="AF322" s="46"/>
      <c r="AG322" s="44"/>
      <c r="AH322" s="46"/>
      <c r="AI322" s="44"/>
      <c r="AJ322" s="46"/>
      <c r="AK322" s="46"/>
      <c r="AL322" s="106"/>
      <c r="AM322" s="106"/>
      <c r="AN322" s="40"/>
      <c r="AO322" s="40"/>
      <c r="AP322" s="46"/>
      <c r="AQ322" s="46"/>
      <c r="AR322" s="46"/>
      <c r="AS322" s="46"/>
    </row>
    <row r="323" spans="1:45" s="54" customFormat="1" ht="14.25" customHeight="1">
      <c r="A323" s="437" t="s">
        <v>273</v>
      </c>
      <c r="B323" s="437"/>
      <c r="C323" s="437"/>
      <c r="D323" s="437"/>
      <c r="E323" s="107"/>
      <c r="F323" s="60">
        <f>+D322+Q333-F322</f>
        <v>0</v>
      </c>
      <c r="G323" s="61"/>
      <c r="H323" s="52"/>
      <c r="I323" s="52"/>
      <c r="J323" s="53"/>
      <c r="M323" s="52"/>
      <c r="N323" s="52"/>
      <c r="O323" s="55"/>
      <c r="S323" s="22"/>
      <c r="T323" s="52"/>
      <c r="U323" s="53"/>
      <c r="V323" s="22"/>
      <c r="W323" s="52"/>
      <c r="X323" s="52"/>
      <c r="Y323" s="22"/>
      <c r="AD323" s="22"/>
      <c r="AF323" s="22"/>
      <c r="AG323" s="53"/>
      <c r="AH323" s="22"/>
      <c r="AI323" s="52"/>
      <c r="AJ323" s="22"/>
      <c r="AK323" s="22"/>
      <c r="AL323" s="52"/>
      <c r="AM323" s="52"/>
      <c r="AN323" s="52"/>
      <c r="AO323" s="52"/>
      <c r="AP323" s="22"/>
      <c r="AQ323" s="22"/>
      <c r="AR323" s="22"/>
      <c r="AS323" s="22"/>
    </row>
    <row r="324" spans="1:45" s="113" customFormat="1" ht="15" customHeight="1">
      <c r="A324" s="108"/>
      <c r="B324" s="54"/>
      <c r="C324" s="22"/>
      <c r="D324" s="22"/>
      <c r="E324" s="109"/>
      <c r="F324" s="110"/>
      <c r="G324" s="109"/>
      <c r="H324" s="109"/>
      <c r="I324" s="109"/>
      <c r="J324" s="54"/>
      <c r="K324" s="54"/>
      <c r="L324" s="54"/>
      <c r="M324" s="54"/>
      <c r="N324" s="54"/>
      <c r="O324" s="111"/>
      <c r="P324" s="111"/>
      <c r="Q324" s="111"/>
      <c r="R324" s="111"/>
      <c r="S324" s="112"/>
      <c r="T324" s="112"/>
      <c r="U324" s="112"/>
      <c r="V324" s="112"/>
      <c r="W324" s="112"/>
      <c r="X324" s="112"/>
      <c r="Y324" s="112"/>
      <c r="Z324" s="112"/>
      <c r="AA324" s="112"/>
      <c r="AB324" s="112"/>
      <c r="AC324" s="112"/>
      <c r="AD324" s="112"/>
      <c r="AE324" s="112"/>
      <c r="AF324" s="22"/>
      <c r="AG324" s="54"/>
      <c r="AH324" s="54"/>
      <c r="AI324" s="54"/>
      <c r="AJ324" s="22"/>
      <c r="AK324" s="22"/>
      <c r="AL324" s="110"/>
      <c r="AM324" s="109"/>
      <c r="AN324" s="109"/>
      <c r="AO324" s="109"/>
      <c r="AP324" s="22"/>
      <c r="AQ324" s="22"/>
      <c r="AR324" s="22"/>
      <c r="AS324" s="22"/>
    </row>
    <row r="325" spans="1:45" ht="12.75" customHeight="1">
      <c r="A325" s="10"/>
      <c r="B325" s="10"/>
      <c r="C325" s="10"/>
      <c r="D325" s="10"/>
      <c r="E325" s="114"/>
      <c r="F325" s="114"/>
      <c r="G325" s="114"/>
      <c r="H325" s="114"/>
      <c r="I325" s="114"/>
      <c r="J325" s="46"/>
      <c r="K325" s="10"/>
      <c r="L325" s="10"/>
      <c r="M325" s="115"/>
      <c r="N325" s="115"/>
      <c r="O325" s="116"/>
      <c r="P325" s="116"/>
      <c r="Q325" s="116"/>
      <c r="R325" s="116"/>
      <c r="S325" s="117"/>
      <c r="T325" s="117"/>
      <c r="U325" s="117"/>
      <c r="V325" s="117"/>
      <c r="W325" s="117"/>
      <c r="X325" s="117"/>
      <c r="Y325" s="117"/>
      <c r="Z325" s="117"/>
      <c r="AA325" s="117"/>
      <c r="AB325" s="117"/>
      <c r="AC325" s="117"/>
      <c r="AD325" s="117"/>
      <c r="AE325" s="117"/>
      <c r="AG325" s="46"/>
      <c r="AH325" s="10"/>
      <c r="AI325" s="115"/>
      <c r="AL325" s="114"/>
      <c r="AM325" s="114"/>
      <c r="AN325" s="114"/>
      <c r="AO325" s="114"/>
    </row>
    <row r="326" spans="1:45" ht="34.5" customHeight="1">
      <c r="A326" s="10"/>
      <c r="B326" s="10"/>
      <c r="C326" s="10"/>
      <c r="D326" s="10"/>
      <c r="E326" s="114"/>
      <c r="F326" s="114"/>
      <c r="G326" s="114"/>
      <c r="H326" s="114"/>
      <c r="I326" s="114"/>
      <c r="J326" s="46"/>
      <c r="K326" s="5"/>
      <c r="L326" s="5"/>
      <c r="M326" s="115"/>
      <c r="N326" s="115"/>
      <c r="O326" s="14"/>
      <c r="P326" s="14"/>
      <c r="Q326" s="14"/>
      <c r="R326" s="14"/>
      <c r="S326" s="117"/>
      <c r="T326" s="430" t="s">
        <v>395</v>
      </c>
      <c r="U326" s="430"/>
      <c r="V326" s="430"/>
      <c r="W326" s="430"/>
      <c r="X326" s="430"/>
      <c r="Y326" s="117"/>
      <c r="Z326" s="430" t="s">
        <v>274</v>
      </c>
      <c r="AA326" s="430"/>
      <c r="AB326" s="430"/>
      <c r="AC326" s="430"/>
      <c r="AD326" s="430"/>
      <c r="AE326" s="117"/>
      <c r="AG326" s="46"/>
      <c r="AH326" s="5"/>
      <c r="AI326" s="115"/>
      <c r="AL326" s="114"/>
      <c r="AM326" s="114"/>
      <c r="AN326" s="114"/>
      <c r="AO326" s="114"/>
    </row>
    <row r="327" spans="1:45" ht="30" customHeight="1">
      <c r="A327" s="10"/>
      <c r="B327" s="10"/>
      <c r="C327" s="10"/>
      <c r="D327" s="10"/>
      <c r="E327" s="5"/>
      <c r="F327" s="5"/>
      <c r="G327" s="5"/>
      <c r="H327" s="5"/>
      <c r="I327" s="118"/>
      <c r="J327" s="5"/>
      <c r="K327" s="12"/>
      <c r="L327" s="12"/>
      <c r="M327" s="12"/>
      <c r="N327" s="12"/>
      <c r="O327" s="12"/>
      <c r="P327" s="118"/>
      <c r="Q327" s="118"/>
      <c r="R327" s="118"/>
      <c r="S327" s="117"/>
      <c r="T327" s="119" t="s">
        <v>255</v>
      </c>
      <c r="U327" s="120" t="s">
        <v>257</v>
      </c>
      <c r="V327" s="121" t="s">
        <v>275</v>
      </c>
      <c r="W327" s="121" t="s">
        <v>6</v>
      </c>
      <c r="X327" s="122" t="s">
        <v>261</v>
      </c>
      <c r="Y327" s="117"/>
      <c r="Z327" s="123" t="s">
        <v>255</v>
      </c>
      <c r="AA327" s="121" t="s">
        <v>257</v>
      </c>
      <c r="AB327" s="121" t="s">
        <v>275</v>
      </c>
      <c r="AC327" s="121" t="s">
        <v>6</v>
      </c>
      <c r="AD327" s="122" t="s">
        <v>261</v>
      </c>
      <c r="AE327" s="117"/>
      <c r="AG327" s="5"/>
      <c r="AH327" s="12"/>
      <c r="AI327" s="12"/>
      <c r="AL327" s="5"/>
      <c r="AM327" s="5"/>
      <c r="AN327" s="5"/>
      <c r="AO327" s="118"/>
    </row>
    <row r="328" spans="1:45" ht="12.75" customHeight="1">
      <c r="A328" s="10"/>
      <c r="B328" s="5"/>
      <c r="C328" s="5"/>
      <c r="D328" s="5"/>
      <c r="E328" s="5"/>
      <c r="F328" s="5"/>
      <c r="G328" s="5"/>
      <c r="H328" s="5"/>
      <c r="I328" s="118"/>
      <c r="J328" s="431" t="s">
        <v>276</v>
      </c>
      <c r="K328" s="431"/>
      <c r="L328" s="431"/>
      <c r="M328" s="431"/>
      <c r="N328" s="431"/>
      <c r="O328" s="431"/>
      <c r="P328" s="431"/>
      <c r="Q328" s="431"/>
      <c r="R328" s="432" t="s">
        <v>277</v>
      </c>
      <c r="S328" s="124"/>
      <c r="T328" s="125">
        <f>SUM(T329:T331)</f>
        <v>-12164.4</v>
      </c>
      <c r="U328" s="126">
        <f>SUM(U329:U331)</f>
        <v>5572.1</v>
      </c>
      <c r="V328" s="126">
        <f>SUM(V329:V331)</f>
        <v>-969</v>
      </c>
      <c r="W328" s="127">
        <f>SUM(W329:W331)</f>
        <v>-2013.4</v>
      </c>
      <c r="X328" s="128">
        <f>SUM(X329:X331)</f>
        <v>-9574.7000000000007</v>
      </c>
      <c r="Y328" s="117"/>
      <c r="Z328" s="125">
        <f>Z333</f>
        <v>-1534.8</v>
      </c>
      <c r="AA328" s="126">
        <f>SUM(AA329:AA331)</f>
        <v>4089.7</v>
      </c>
      <c r="AB328" s="126">
        <f>SUM(AB329:AB331)</f>
        <v>13192</v>
      </c>
      <c r="AC328" s="127">
        <f>ROUND(SUM(AC329:AC331),1)</f>
        <v>-2013.4</v>
      </c>
      <c r="AD328" s="129">
        <f>SUM(AD329:AD331)</f>
        <v>60564.5</v>
      </c>
      <c r="AE328" s="130"/>
      <c r="AG328" s="46"/>
      <c r="AH328" s="12"/>
      <c r="AI328" s="12"/>
      <c r="AL328" s="5"/>
      <c r="AM328" s="5"/>
      <c r="AN328" s="5"/>
      <c r="AO328" s="118"/>
    </row>
    <row r="329" spans="1:45" ht="18.2" customHeight="1">
      <c r="A329" s="12"/>
      <c r="B329" s="118"/>
      <c r="C329" s="118"/>
      <c r="D329" s="118"/>
      <c r="E329" s="118"/>
      <c r="F329" s="118"/>
      <c r="G329" s="118"/>
      <c r="H329" s="118"/>
      <c r="I329" s="118"/>
      <c r="J329" s="433" t="s">
        <v>278</v>
      </c>
      <c r="K329" s="433"/>
      <c r="L329" s="433"/>
      <c r="M329" s="433"/>
      <c r="N329" s="433"/>
      <c r="O329" s="433"/>
      <c r="P329" s="433"/>
      <c r="Q329" s="433"/>
      <c r="R329" s="432"/>
      <c r="S329" s="131"/>
      <c r="T329" s="132">
        <f>+T333+T380+T388</f>
        <v>-4872.5</v>
      </c>
      <c r="U329" s="133">
        <f>+U333+U380+U388</f>
        <v>4089.7</v>
      </c>
      <c r="V329" s="133">
        <f>+V333+V380+V388</f>
        <v>-969</v>
      </c>
      <c r="W329" s="134">
        <f>+W333+W380+W388</f>
        <v>-2013.4</v>
      </c>
      <c r="X329" s="135">
        <f>+X333+X380+X388</f>
        <v>-3765.2</v>
      </c>
      <c r="Y329" s="131"/>
      <c r="Z329" s="136">
        <f>+Z333+Z380</f>
        <v>45296.2</v>
      </c>
      <c r="AA329" s="137">
        <f>+AA333+AA380</f>
        <v>4089.7</v>
      </c>
      <c r="AB329" s="137">
        <f>+AB333+AB380</f>
        <v>-610</v>
      </c>
      <c r="AC329" s="138">
        <f>+AC333+AC380</f>
        <v>-2013.4</v>
      </c>
      <c r="AD329" s="139">
        <f>+AD333+AD380</f>
        <v>46762.5</v>
      </c>
      <c r="AE329" s="140"/>
      <c r="AG329" s="5"/>
      <c r="AH329" s="5"/>
      <c r="AI329" s="14"/>
      <c r="AL329" s="118"/>
      <c r="AM329" s="118"/>
      <c r="AN329" s="118"/>
      <c r="AO329" s="118"/>
    </row>
    <row r="330" spans="1:45" ht="18.2" customHeight="1">
      <c r="A330" s="434" t="s">
        <v>244</v>
      </c>
      <c r="B330" s="434"/>
      <c r="C330" s="434"/>
      <c r="D330" s="434"/>
      <c r="E330" s="434"/>
      <c r="F330" s="434"/>
      <c r="G330" s="118"/>
      <c r="H330" s="118"/>
      <c r="I330" s="118"/>
      <c r="J330" s="435" t="s">
        <v>279</v>
      </c>
      <c r="K330" s="435"/>
      <c r="L330" s="435"/>
      <c r="M330" s="435"/>
      <c r="N330" s="435"/>
      <c r="O330" s="435"/>
      <c r="P330" s="435"/>
      <c r="Q330" s="435"/>
      <c r="R330" s="432"/>
      <c r="S330" s="131"/>
      <c r="T330" s="132">
        <f>+T392+T398</f>
        <v>0</v>
      </c>
      <c r="U330" s="141">
        <f>+U392+U398</f>
        <v>0</v>
      </c>
      <c r="V330" s="141">
        <f>+V392+V398</f>
        <v>0</v>
      </c>
      <c r="W330" s="142">
        <f>+W392+W398</f>
        <v>0</v>
      </c>
      <c r="X330" s="143">
        <f>+X392+X398</f>
        <v>0</v>
      </c>
      <c r="Y330" s="131"/>
      <c r="Z330" s="136">
        <f>+Z392+Z398</f>
        <v>0</v>
      </c>
      <c r="AA330" s="141">
        <f>+AA392+AA398</f>
        <v>0</v>
      </c>
      <c r="AB330" s="141">
        <f>+AB392+AB398</f>
        <v>13802</v>
      </c>
      <c r="AC330" s="142">
        <f>+AC392+AC398</f>
        <v>0</v>
      </c>
      <c r="AD330" s="143">
        <f>+AD392+AD398</f>
        <v>13802</v>
      </c>
      <c r="AE330" s="140"/>
      <c r="AG330" s="5"/>
      <c r="AH330" s="5"/>
      <c r="AI330" s="14"/>
      <c r="AL330" s="5"/>
      <c r="AM330" s="118"/>
      <c r="AN330" s="118"/>
      <c r="AO330" s="118"/>
    </row>
    <row r="331" spans="1:45" ht="18.2" customHeight="1">
      <c r="A331" s="434"/>
      <c r="B331" s="434"/>
      <c r="C331" s="434"/>
      <c r="D331" s="434"/>
      <c r="E331" s="434"/>
      <c r="F331" s="434"/>
      <c r="G331" s="118"/>
      <c r="H331" s="118"/>
      <c r="I331" s="118"/>
      <c r="J331" s="436" t="s">
        <v>280</v>
      </c>
      <c r="K331" s="436"/>
      <c r="L331" s="436"/>
      <c r="M331" s="436"/>
      <c r="N331" s="436"/>
      <c r="O331" s="436"/>
      <c r="P331" s="436"/>
      <c r="Q331" s="436"/>
      <c r="R331" s="432"/>
      <c r="S331" s="131"/>
      <c r="T331" s="144">
        <f>+T402</f>
        <v>-7291.9</v>
      </c>
      <c r="U331" s="141">
        <f>+U402</f>
        <v>1482.4</v>
      </c>
      <c r="V331" s="141">
        <f>+V402</f>
        <v>0</v>
      </c>
      <c r="W331" s="142">
        <f>+W402</f>
        <v>0</v>
      </c>
      <c r="X331" s="143">
        <f>+X402</f>
        <v>-5809.5</v>
      </c>
      <c r="Y331" s="131"/>
      <c r="Z331" s="145">
        <f>+Z402</f>
        <v>0</v>
      </c>
      <c r="AA331" s="146">
        <f>+AA402</f>
        <v>0</v>
      </c>
      <c r="AB331" s="146">
        <f>+AB402</f>
        <v>0</v>
      </c>
      <c r="AC331" s="147">
        <f>+AC402</f>
        <v>0</v>
      </c>
      <c r="AD331" s="148">
        <f>+AD402</f>
        <v>0</v>
      </c>
      <c r="AE331" s="149"/>
      <c r="AG331" s="5"/>
      <c r="AH331" s="5"/>
      <c r="AI331" s="14"/>
      <c r="AL331" s="5"/>
      <c r="AM331" s="118"/>
      <c r="AN331" s="118"/>
      <c r="AO331" s="118"/>
    </row>
    <row r="332" spans="1:45" s="164" customFormat="1" ht="25.35" customHeight="1">
      <c r="A332" s="150" t="s">
        <v>281</v>
      </c>
      <c r="B332" s="151" t="s">
        <v>282</v>
      </c>
      <c r="C332" s="151" t="s">
        <v>283</v>
      </c>
      <c r="D332" s="438" t="s">
        <v>284</v>
      </c>
      <c r="E332" s="438"/>
      <c r="F332" s="438" t="s">
        <v>285</v>
      </c>
      <c r="G332" s="438"/>
      <c r="H332" s="438"/>
      <c r="I332" s="438"/>
      <c r="J332" s="439" t="s">
        <v>286</v>
      </c>
      <c r="K332" s="439"/>
      <c r="L332" s="439"/>
      <c r="M332" s="439"/>
      <c r="N332" s="439"/>
      <c r="O332" s="152" t="s">
        <v>287</v>
      </c>
      <c r="P332" s="151" t="s">
        <v>288</v>
      </c>
      <c r="Q332" s="152" t="s">
        <v>289</v>
      </c>
      <c r="R332" s="153"/>
      <c r="S332" s="154"/>
      <c r="T332" s="155" t="s">
        <v>255</v>
      </c>
      <c r="U332" s="152" t="s">
        <v>257</v>
      </c>
      <c r="V332" s="156" t="s">
        <v>275</v>
      </c>
      <c r="W332" s="152" t="s">
        <v>6</v>
      </c>
      <c r="X332" s="152" t="s">
        <v>261</v>
      </c>
      <c r="Y332" s="154"/>
      <c r="Z332" s="123" t="s">
        <v>255</v>
      </c>
      <c r="AA332" s="157" t="s">
        <v>257</v>
      </c>
      <c r="AB332" s="157" t="s">
        <v>275</v>
      </c>
      <c r="AC332" s="158" t="s">
        <v>6</v>
      </c>
      <c r="AD332" s="158" t="s">
        <v>261</v>
      </c>
      <c r="AE332" s="159"/>
      <c r="AF332" s="160"/>
      <c r="AG332" s="426" t="s">
        <v>290</v>
      </c>
      <c r="AH332" s="426"/>
      <c r="AI332" s="426"/>
      <c r="AJ332" s="161"/>
      <c r="AK332" s="162"/>
      <c r="AL332" s="440" t="s">
        <v>291</v>
      </c>
      <c r="AM332" s="440"/>
      <c r="AN332" s="440"/>
      <c r="AO332" s="440"/>
      <c r="AP332" s="163"/>
      <c r="AQ332" s="160"/>
      <c r="AR332" s="160"/>
      <c r="AS332" s="160"/>
    </row>
    <row r="333" spans="1:45" s="10" customFormat="1" ht="49.9" customHeight="1">
      <c r="A333" s="441" t="s">
        <v>292</v>
      </c>
      <c r="B333" s="441"/>
      <c r="C333" s="441"/>
      <c r="D333" s="441"/>
      <c r="E333" s="441"/>
      <c r="F333" s="442" t="s">
        <v>293</v>
      </c>
      <c r="G333" s="442"/>
      <c r="H333" s="442"/>
      <c r="I333" s="442"/>
      <c r="J333" s="443" t="s">
        <v>294</v>
      </c>
      <c r="K333" s="443"/>
      <c r="L333" s="443"/>
      <c r="M333" s="444">
        <f>SUM(M334:N378)</f>
        <v>-68.5</v>
      </c>
      <c r="N333" s="444"/>
      <c r="O333" s="165"/>
      <c r="P333" s="166">
        <f>SUM(P334:P378)+P380+P392+P398+P402</f>
        <v>-4</v>
      </c>
      <c r="Q333" s="167">
        <f>SUM(Q334:Q378)+Q380++Q392+Q398+Q402</f>
        <v>-4</v>
      </c>
      <c r="R333" s="168"/>
      <c r="S333" s="131"/>
      <c r="T333" s="169">
        <f>SUM(T334:T378)</f>
        <v>-4872.5</v>
      </c>
      <c r="U333" s="170">
        <f>SUM(U334:U378)</f>
        <v>4089.7</v>
      </c>
      <c r="V333" s="170">
        <f>SUM(V334:V378)</f>
        <v>-969</v>
      </c>
      <c r="W333" s="170">
        <f>SUM(W334:W378)</f>
        <v>-2013.4</v>
      </c>
      <c r="X333" s="171">
        <f t="shared" ref="X333:X378" si="1">SUM(T333:W333)</f>
        <v>-3765.2</v>
      </c>
      <c r="Y333" s="131"/>
      <c r="Z333" s="169">
        <f>SUM(Z334:Z378)</f>
        <v>-1534.8</v>
      </c>
      <c r="AA333" s="170">
        <f>SUM(AA334:AA378)</f>
        <v>4089.7</v>
      </c>
      <c r="AB333" s="172">
        <f>SUM(AB334:AB378)</f>
        <v>-610</v>
      </c>
      <c r="AC333" s="170">
        <f>SUM(AC334:AC378)</f>
        <v>-2013.4</v>
      </c>
      <c r="AD333" s="171">
        <f t="shared" ref="AD333:AD378" si="2">SUM(Z333:AC333)</f>
        <v>-68.5</v>
      </c>
      <c r="AE333" s="173"/>
      <c r="AF333" s="5"/>
      <c r="AG333" s="174"/>
      <c r="AH333" s="175"/>
      <c r="AI333" s="176">
        <f>SUM(AI334:AI378)</f>
        <v>-68.5</v>
      </c>
      <c r="AJ333" s="177"/>
      <c r="AK333" s="178"/>
      <c r="AL333" s="179"/>
      <c r="AM333" s="175"/>
      <c r="AN333" s="175"/>
      <c r="AO333" s="180"/>
      <c r="AP333" s="181"/>
      <c r="AQ333" s="5"/>
      <c r="AR333" s="5"/>
      <c r="AS333" s="5"/>
    </row>
    <row r="334" spans="1:45" s="10" customFormat="1" ht="38.25" customHeight="1">
      <c r="A334" s="182">
        <v>1</v>
      </c>
      <c r="B334" s="183" t="s">
        <v>295</v>
      </c>
      <c r="C334" s="183" t="s">
        <v>296</v>
      </c>
      <c r="D334" s="407" t="s">
        <v>297</v>
      </c>
      <c r="E334" s="408"/>
      <c r="F334" s="409"/>
      <c r="G334" s="409"/>
      <c r="H334" s="409"/>
      <c r="I334" s="409"/>
      <c r="J334" s="184">
        <f t="shared" ref="J334:J378" si="3">AG334</f>
        <v>1066</v>
      </c>
      <c r="K334" s="410" t="str">
        <f t="shared" ref="K334:K378" si="4">IF(J334&gt;0,VLOOKUP(J334,$A$1:$B$300,2,0),"")</f>
        <v>Pub School</v>
      </c>
      <c r="L334" s="410"/>
      <c r="M334" s="445">
        <f t="shared" ref="M334:M378" si="5">AI334</f>
        <v>3000</v>
      </c>
      <c r="N334" s="445"/>
      <c r="O334" s="185">
        <v>1</v>
      </c>
      <c r="P334" s="186">
        <v>0</v>
      </c>
      <c r="Q334" s="187">
        <f t="shared" ref="Q334:Q349" si="6">P334</f>
        <v>0</v>
      </c>
      <c r="R334" s="188"/>
      <c r="S334" s="189"/>
      <c r="T334" s="190">
        <f t="shared" ref="T334:T378" si="7">IF($J334&gt;0,IF(VLOOKUP($J334,$A$1:$C$300,3,0)="UGF",$M334*$O334,0),0)</f>
        <v>0</v>
      </c>
      <c r="U334" s="191">
        <f>IF($J334&gt;0,IF(VLOOKUP($J334,$A$1:$C$300,3,0)="DGF",$M334*$O334,0),0)</f>
        <v>3000</v>
      </c>
      <c r="V334" s="191">
        <f t="shared" ref="V334:V378" si="8">IF($J334&gt;0,IF(VLOOKUP($J334,$A$1:$C$300,3,0)="Other",$M334*$O334,0),0)</f>
        <v>0</v>
      </c>
      <c r="W334" s="191">
        <f t="shared" ref="W334:W378" si="9">IF($J334&gt;0,IF(VLOOKUP($J334,$A$1:$C$300,3,0)="Federal",$M334*$O334,0),0)</f>
        <v>0</v>
      </c>
      <c r="X334" s="192">
        <f t="shared" si="1"/>
        <v>3000</v>
      </c>
      <c r="Y334" s="189"/>
      <c r="Z334" s="145">
        <f t="shared" ref="Z334:Z378" si="10">IF($AG334&gt;0,IF(VLOOKUP($AG334,$A$1:$C$300,3,0)="UGF",$AI334,0),0)</f>
        <v>0</v>
      </c>
      <c r="AA334" s="193">
        <f t="shared" ref="AA334:AA378" si="11">IF($AG334&gt;0,IF(VLOOKUP($AG334,$A$1:$C$300,3,0)="DGF",$AI334,0),0)</f>
        <v>3000</v>
      </c>
      <c r="AB334" s="193">
        <f t="shared" ref="AB334:AB378" si="12">IF($AG334&gt;0,IF(VLOOKUP($AG334,$A$1:$C$300,3,0)="Other",$AI334,0),0)</f>
        <v>0</v>
      </c>
      <c r="AC334" s="194">
        <f t="shared" ref="AC334:AC378" si="13">IF($AG334&gt;0,IF(VLOOKUP($AG334,$A$1:$C$300,3,0)="Federal",$AI334,0),0)</f>
        <v>0</v>
      </c>
      <c r="AD334" s="192">
        <f t="shared" si="2"/>
        <v>3000</v>
      </c>
      <c r="AE334" s="195"/>
      <c r="AF334" s="5"/>
      <c r="AG334" s="196">
        <v>1066</v>
      </c>
      <c r="AH334" s="197" t="str">
        <f t="shared" ref="AH334:AH378" si="14">IF(AG334&gt;0,VLOOKUP(AG334,$A$1:$B$300,2,0),"")</f>
        <v>Pub School</v>
      </c>
      <c r="AI334" s="198">
        <v>3000</v>
      </c>
      <c r="AJ334" s="177"/>
      <c r="AK334" s="178"/>
      <c r="AL334" s="446"/>
      <c r="AM334" s="446"/>
      <c r="AN334" s="446"/>
      <c r="AO334" s="446"/>
      <c r="AP334" s="181"/>
      <c r="AQ334" s="5"/>
      <c r="AR334" s="5"/>
      <c r="AS334" s="5"/>
    </row>
    <row r="335" spans="1:45" s="10" customFormat="1" ht="64.5" customHeight="1">
      <c r="A335" s="182">
        <v>2</v>
      </c>
      <c r="B335" s="183" t="s">
        <v>298</v>
      </c>
      <c r="C335" s="183" t="s">
        <v>299</v>
      </c>
      <c r="D335" s="408" t="s">
        <v>300</v>
      </c>
      <c r="E335" s="408"/>
      <c r="F335" s="409"/>
      <c r="G335" s="409"/>
      <c r="H335" s="409"/>
      <c r="I335" s="409"/>
      <c r="J335" s="184">
        <f t="shared" si="3"/>
        <v>1004</v>
      </c>
      <c r="K335" s="410" t="str">
        <f t="shared" si="4"/>
        <v>Gen Fund</v>
      </c>
      <c r="L335" s="410"/>
      <c r="M335" s="445">
        <f t="shared" si="5"/>
        <v>736.1</v>
      </c>
      <c r="N335" s="445"/>
      <c r="O335" s="185">
        <v>1</v>
      </c>
      <c r="P335" s="186">
        <v>0</v>
      </c>
      <c r="Q335" s="187">
        <f t="shared" si="6"/>
        <v>0</v>
      </c>
      <c r="R335" s="188"/>
      <c r="S335" s="189"/>
      <c r="T335" s="190">
        <f t="shared" si="7"/>
        <v>736.1</v>
      </c>
      <c r="U335" s="191">
        <f t="shared" ref="U335:U378" si="15">IF($J335&gt;0,IF(VLOOKUP($J335,$A$1:$C$300,3,0)="DGF",$M335*$O335,0),0)</f>
        <v>0</v>
      </c>
      <c r="V335" s="191">
        <f t="shared" si="8"/>
        <v>0</v>
      </c>
      <c r="W335" s="191">
        <f t="shared" si="9"/>
        <v>0</v>
      </c>
      <c r="X335" s="192">
        <f t="shared" si="1"/>
        <v>736.1</v>
      </c>
      <c r="Y335" s="189"/>
      <c r="Z335" s="145">
        <f t="shared" si="10"/>
        <v>736.1</v>
      </c>
      <c r="AA335" s="193">
        <f t="shared" si="11"/>
        <v>0</v>
      </c>
      <c r="AB335" s="193">
        <f t="shared" si="12"/>
        <v>0</v>
      </c>
      <c r="AC335" s="194">
        <f t="shared" si="13"/>
        <v>0</v>
      </c>
      <c r="AD335" s="192">
        <f t="shared" si="2"/>
        <v>736.1</v>
      </c>
      <c r="AE335" s="195"/>
      <c r="AF335" s="5"/>
      <c r="AG335" s="196">
        <v>1004</v>
      </c>
      <c r="AH335" s="197" t="str">
        <f t="shared" si="14"/>
        <v>Gen Fund</v>
      </c>
      <c r="AI335" s="198">
        <v>736.1</v>
      </c>
      <c r="AJ335" s="177"/>
      <c r="AK335" s="178"/>
      <c r="AL335" s="446"/>
      <c r="AM335" s="446"/>
      <c r="AN335" s="446"/>
      <c r="AO335" s="446"/>
      <c r="AP335" s="181"/>
      <c r="AQ335" s="5"/>
      <c r="AR335" s="5"/>
      <c r="AS335" s="5"/>
    </row>
    <row r="336" spans="1:45" s="10" customFormat="1" ht="54" customHeight="1">
      <c r="A336" s="182">
        <v>3</v>
      </c>
      <c r="B336" s="183" t="s">
        <v>298</v>
      </c>
      <c r="C336" s="183" t="s">
        <v>301</v>
      </c>
      <c r="D336" s="408" t="s">
        <v>302</v>
      </c>
      <c r="E336" s="408"/>
      <c r="F336" s="409"/>
      <c r="G336" s="409"/>
      <c r="H336" s="409"/>
      <c r="I336" s="409"/>
      <c r="J336" s="184">
        <f t="shared" si="3"/>
        <v>1004</v>
      </c>
      <c r="K336" s="410" t="str">
        <f t="shared" si="4"/>
        <v>Gen Fund</v>
      </c>
      <c r="L336" s="410"/>
      <c r="M336" s="445">
        <f t="shared" si="5"/>
        <v>-10.9</v>
      </c>
      <c r="N336" s="445"/>
      <c r="O336" s="185">
        <v>1</v>
      </c>
      <c r="P336" s="186">
        <v>0</v>
      </c>
      <c r="Q336" s="187">
        <f t="shared" si="6"/>
        <v>0</v>
      </c>
      <c r="R336" s="188"/>
      <c r="S336" s="189"/>
      <c r="T336" s="190">
        <f t="shared" si="7"/>
        <v>-10.9</v>
      </c>
      <c r="U336" s="191">
        <f t="shared" si="15"/>
        <v>0</v>
      </c>
      <c r="V336" s="191">
        <f t="shared" si="8"/>
        <v>0</v>
      </c>
      <c r="W336" s="191">
        <f t="shared" si="9"/>
        <v>0</v>
      </c>
      <c r="X336" s="192">
        <f t="shared" si="1"/>
        <v>-10.9</v>
      </c>
      <c r="Y336" s="189"/>
      <c r="Z336" s="145">
        <f t="shared" si="10"/>
        <v>-10.9</v>
      </c>
      <c r="AA336" s="193">
        <f t="shared" si="11"/>
        <v>0</v>
      </c>
      <c r="AB336" s="193">
        <f t="shared" si="12"/>
        <v>0</v>
      </c>
      <c r="AC336" s="194">
        <f t="shared" si="13"/>
        <v>0</v>
      </c>
      <c r="AD336" s="192">
        <f t="shared" si="2"/>
        <v>-10.9</v>
      </c>
      <c r="AE336" s="195"/>
      <c r="AF336" s="5"/>
      <c r="AG336" s="196">
        <v>1004</v>
      </c>
      <c r="AH336" s="197" t="str">
        <f t="shared" si="14"/>
        <v>Gen Fund</v>
      </c>
      <c r="AI336" s="198">
        <v>-10.9</v>
      </c>
      <c r="AJ336" s="177"/>
      <c r="AK336" s="178"/>
      <c r="AL336" s="446"/>
      <c r="AM336" s="446"/>
      <c r="AN336" s="446"/>
      <c r="AO336" s="446"/>
      <c r="AP336" s="181"/>
      <c r="AQ336" s="5"/>
      <c r="AR336" s="5"/>
      <c r="AS336" s="5"/>
    </row>
    <row r="337" spans="1:45" s="10" customFormat="1" ht="27.75" customHeight="1">
      <c r="A337" s="182">
        <v>4</v>
      </c>
      <c r="B337" s="183" t="s">
        <v>303</v>
      </c>
      <c r="C337" s="183" t="s">
        <v>304</v>
      </c>
      <c r="D337" s="407" t="s">
        <v>305</v>
      </c>
      <c r="E337" s="408"/>
      <c r="F337" s="409"/>
      <c r="G337" s="409"/>
      <c r="H337" s="409"/>
      <c r="I337" s="409"/>
      <c r="J337" s="184">
        <f t="shared" si="3"/>
        <v>1004</v>
      </c>
      <c r="K337" s="410" t="str">
        <f t="shared" si="4"/>
        <v>Gen Fund</v>
      </c>
      <c r="L337" s="410"/>
      <c r="M337" s="445">
        <f t="shared" si="5"/>
        <v>-16.100000000000001</v>
      </c>
      <c r="N337" s="445"/>
      <c r="O337" s="185">
        <v>1</v>
      </c>
      <c r="P337" s="186">
        <v>0</v>
      </c>
      <c r="Q337" s="187">
        <f t="shared" si="6"/>
        <v>0</v>
      </c>
      <c r="R337" s="188"/>
      <c r="S337" s="189"/>
      <c r="T337" s="190">
        <f t="shared" si="7"/>
        <v>-16.100000000000001</v>
      </c>
      <c r="U337" s="191">
        <f t="shared" si="15"/>
        <v>0</v>
      </c>
      <c r="V337" s="191">
        <f t="shared" si="8"/>
        <v>0</v>
      </c>
      <c r="W337" s="191">
        <f t="shared" si="9"/>
        <v>0</v>
      </c>
      <c r="X337" s="192">
        <f t="shared" si="1"/>
        <v>-16.100000000000001</v>
      </c>
      <c r="Y337" s="189"/>
      <c r="Z337" s="145">
        <f t="shared" si="10"/>
        <v>-16.100000000000001</v>
      </c>
      <c r="AA337" s="193">
        <f t="shared" si="11"/>
        <v>0</v>
      </c>
      <c r="AB337" s="193">
        <f t="shared" si="12"/>
        <v>0</v>
      </c>
      <c r="AC337" s="194">
        <f t="shared" si="13"/>
        <v>0</v>
      </c>
      <c r="AD337" s="192">
        <f t="shared" si="2"/>
        <v>-16.100000000000001</v>
      </c>
      <c r="AE337" s="195"/>
      <c r="AF337" s="5"/>
      <c r="AG337" s="196">
        <v>1004</v>
      </c>
      <c r="AH337" s="197" t="str">
        <f t="shared" si="14"/>
        <v>Gen Fund</v>
      </c>
      <c r="AI337" s="198">
        <v>-16.100000000000001</v>
      </c>
      <c r="AJ337" s="177"/>
      <c r="AK337" s="178"/>
      <c r="AL337" s="446"/>
      <c r="AM337" s="446"/>
      <c r="AN337" s="446"/>
      <c r="AO337" s="446"/>
      <c r="AP337" s="181"/>
      <c r="AQ337" s="5"/>
      <c r="AR337" s="5"/>
      <c r="AS337" s="5"/>
    </row>
    <row r="338" spans="1:45" s="10" customFormat="1" ht="41.25" customHeight="1">
      <c r="A338" s="182">
        <v>5</v>
      </c>
      <c r="B338" s="183" t="s">
        <v>303</v>
      </c>
      <c r="C338" s="183" t="s">
        <v>304</v>
      </c>
      <c r="D338" s="408" t="s">
        <v>306</v>
      </c>
      <c r="E338" s="408"/>
      <c r="F338" s="409"/>
      <c r="G338" s="409"/>
      <c r="H338" s="409"/>
      <c r="I338" s="409"/>
      <c r="J338" s="184">
        <f t="shared" si="3"/>
        <v>1004</v>
      </c>
      <c r="K338" s="410" t="str">
        <f t="shared" si="4"/>
        <v>Gen Fund</v>
      </c>
      <c r="L338" s="410"/>
      <c r="M338" s="445">
        <f t="shared" si="5"/>
        <v>16.100000000000001</v>
      </c>
      <c r="N338" s="445"/>
      <c r="O338" s="185">
        <v>1</v>
      </c>
      <c r="P338" s="186">
        <v>0</v>
      </c>
      <c r="Q338" s="187">
        <f t="shared" si="6"/>
        <v>0</v>
      </c>
      <c r="R338" s="188"/>
      <c r="S338" s="189"/>
      <c r="T338" s="190">
        <f t="shared" si="7"/>
        <v>16.100000000000001</v>
      </c>
      <c r="U338" s="191">
        <f t="shared" si="15"/>
        <v>0</v>
      </c>
      <c r="V338" s="191">
        <f t="shared" si="8"/>
        <v>0</v>
      </c>
      <c r="W338" s="191">
        <f t="shared" si="9"/>
        <v>0</v>
      </c>
      <c r="X338" s="192">
        <f t="shared" si="1"/>
        <v>16.100000000000001</v>
      </c>
      <c r="Y338" s="189"/>
      <c r="Z338" s="145">
        <f t="shared" si="10"/>
        <v>16.100000000000001</v>
      </c>
      <c r="AA338" s="193">
        <f t="shared" si="11"/>
        <v>0</v>
      </c>
      <c r="AB338" s="193">
        <f t="shared" si="12"/>
        <v>0</v>
      </c>
      <c r="AC338" s="194">
        <f t="shared" si="13"/>
        <v>0</v>
      </c>
      <c r="AD338" s="192">
        <f t="shared" si="2"/>
        <v>16.100000000000001</v>
      </c>
      <c r="AE338" s="195"/>
      <c r="AF338" s="5"/>
      <c r="AG338" s="196">
        <v>1004</v>
      </c>
      <c r="AH338" s="197" t="str">
        <f t="shared" si="14"/>
        <v>Gen Fund</v>
      </c>
      <c r="AI338" s="198">
        <v>16.100000000000001</v>
      </c>
      <c r="AJ338" s="177"/>
      <c r="AK338" s="178"/>
      <c r="AL338" s="446"/>
      <c r="AM338" s="446"/>
      <c r="AN338" s="446"/>
      <c r="AO338" s="446"/>
      <c r="AP338" s="181"/>
      <c r="AQ338" s="5"/>
      <c r="AR338" s="5"/>
      <c r="AS338" s="5"/>
    </row>
    <row r="339" spans="1:45" s="10" customFormat="1" ht="38.25" customHeight="1">
      <c r="A339" s="182">
        <v>6</v>
      </c>
      <c r="B339" s="183" t="s">
        <v>303</v>
      </c>
      <c r="C339" s="183" t="s">
        <v>304</v>
      </c>
      <c r="D339" s="408" t="s">
        <v>307</v>
      </c>
      <c r="E339" s="408"/>
      <c r="F339" s="409"/>
      <c r="G339" s="409"/>
      <c r="H339" s="409"/>
      <c r="I339" s="409"/>
      <c r="J339" s="184">
        <f t="shared" si="3"/>
        <v>0</v>
      </c>
      <c r="K339" s="410" t="str">
        <f t="shared" si="4"/>
        <v/>
      </c>
      <c r="L339" s="410"/>
      <c r="M339" s="445">
        <f t="shared" si="5"/>
        <v>0</v>
      </c>
      <c r="N339" s="445"/>
      <c r="O339" s="185">
        <v>1</v>
      </c>
      <c r="P339" s="186">
        <v>0</v>
      </c>
      <c r="Q339" s="187">
        <f t="shared" si="6"/>
        <v>0</v>
      </c>
      <c r="R339" s="188"/>
      <c r="S339" s="189"/>
      <c r="T339" s="190">
        <f t="shared" si="7"/>
        <v>0</v>
      </c>
      <c r="U339" s="191">
        <f t="shared" si="15"/>
        <v>0</v>
      </c>
      <c r="V339" s="191">
        <f t="shared" si="8"/>
        <v>0</v>
      </c>
      <c r="W339" s="191">
        <f t="shared" si="9"/>
        <v>0</v>
      </c>
      <c r="X339" s="192">
        <f t="shared" si="1"/>
        <v>0</v>
      </c>
      <c r="Y339" s="189"/>
      <c r="Z339" s="145">
        <f t="shared" si="10"/>
        <v>0</v>
      </c>
      <c r="AA339" s="193">
        <f t="shared" si="11"/>
        <v>0</v>
      </c>
      <c r="AB339" s="193">
        <f t="shared" si="12"/>
        <v>0</v>
      </c>
      <c r="AC339" s="194">
        <f t="shared" si="13"/>
        <v>0</v>
      </c>
      <c r="AD339" s="192">
        <f t="shared" si="2"/>
        <v>0</v>
      </c>
      <c r="AE339" s="195"/>
      <c r="AF339" s="5"/>
      <c r="AG339" s="196">
        <v>0</v>
      </c>
      <c r="AH339" s="197" t="str">
        <f t="shared" si="14"/>
        <v/>
      </c>
      <c r="AI339" s="198">
        <v>0</v>
      </c>
      <c r="AJ339" s="177"/>
      <c r="AK339" s="178"/>
      <c r="AL339" s="446"/>
      <c r="AM339" s="446"/>
      <c r="AN339" s="446"/>
      <c r="AO339" s="446"/>
      <c r="AP339" s="181"/>
      <c r="AQ339" s="5"/>
      <c r="AR339" s="5"/>
      <c r="AS339" s="5"/>
    </row>
    <row r="340" spans="1:45" s="10" customFormat="1" ht="54" customHeight="1">
      <c r="A340" s="182">
        <v>7</v>
      </c>
      <c r="B340" s="183" t="s">
        <v>303</v>
      </c>
      <c r="C340" s="183" t="s">
        <v>308</v>
      </c>
      <c r="D340" s="408" t="s">
        <v>309</v>
      </c>
      <c r="E340" s="408"/>
      <c r="F340" s="409"/>
      <c r="G340" s="409"/>
      <c r="H340" s="409"/>
      <c r="I340" s="409"/>
      <c r="J340" s="184">
        <f t="shared" si="3"/>
        <v>0</v>
      </c>
      <c r="K340" s="410" t="str">
        <f t="shared" si="4"/>
        <v/>
      </c>
      <c r="L340" s="410"/>
      <c r="M340" s="445">
        <f t="shared" si="5"/>
        <v>0</v>
      </c>
      <c r="N340" s="445"/>
      <c r="O340" s="185">
        <v>1</v>
      </c>
      <c r="P340" s="186">
        <v>0</v>
      </c>
      <c r="Q340" s="187">
        <f t="shared" si="6"/>
        <v>0</v>
      </c>
      <c r="R340" s="188"/>
      <c r="S340" s="189"/>
      <c r="T340" s="190">
        <f t="shared" si="7"/>
        <v>0</v>
      </c>
      <c r="U340" s="191">
        <f t="shared" si="15"/>
        <v>0</v>
      </c>
      <c r="V340" s="191">
        <f t="shared" si="8"/>
        <v>0</v>
      </c>
      <c r="W340" s="191">
        <f t="shared" si="9"/>
        <v>0</v>
      </c>
      <c r="X340" s="192">
        <f t="shared" si="1"/>
        <v>0</v>
      </c>
      <c r="Y340" s="189"/>
      <c r="Z340" s="145">
        <f t="shared" si="10"/>
        <v>0</v>
      </c>
      <c r="AA340" s="193">
        <f t="shared" si="11"/>
        <v>0</v>
      </c>
      <c r="AB340" s="193">
        <f t="shared" si="12"/>
        <v>0</v>
      </c>
      <c r="AC340" s="194">
        <f t="shared" si="13"/>
        <v>0</v>
      </c>
      <c r="AD340" s="192">
        <f t="shared" si="2"/>
        <v>0</v>
      </c>
      <c r="AE340" s="195"/>
      <c r="AF340" s="5"/>
      <c r="AG340" s="196">
        <v>0</v>
      </c>
      <c r="AH340" s="197" t="str">
        <f t="shared" si="14"/>
        <v/>
      </c>
      <c r="AI340" s="198">
        <v>0</v>
      </c>
      <c r="AJ340" s="177"/>
      <c r="AK340" s="178"/>
      <c r="AL340" s="446"/>
      <c r="AM340" s="446"/>
      <c r="AN340" s="446"/>
      <c r="AO340" s="446"/>
      <c r="AP340" s="181"/>
      <c r="AQ340" s="5"/>
      <c r="AR340" s="5"/>
      <c r="AS340" s="5"/>
    </row>
    <row r="341" spans="1:45" s="10" customFormat="1" ht="39.75" customHeight="1">
      <c r="A341" s="182">
        <v>8</v>
      </c>
      <c r="B341" s="183" t="s">
        <v>303</v>
      </c>
      <c r="C341" s="183" t="s">
        <v>310</v>
      </c>
      <c r="D341" s="408" t="s">
        <v>307</v>
      </c>
      <c r="E341" s="408"/>
      <c r="F341" s="409"/>
      <c r="G341" s="409"/>
      <c r="H341" s="409"/>
      <c r="I341" s="409"/>
      <c r="J341" s="184">
        <f t="shared" si="3"/>
        <v>0</v>
      </c>
      <c r="K341" s="410" t="str">
        <f t="shared" si="4"/>
        <v/>
      </c>
      <c r="L341" s="410"/>
      <c r="M341" s="445">
        <f t="shared" si="5"/>
        <v>0</v>
      </c>
      <c r="N341" s="445"/>
      <c r="O341" s="185">
        <v>1</v>
      </c>
      <c r="P341" s="186">
        <v>0</v>
      </c>
      <c r="Q341" s="187">
        <f t="shared" si="6"/>
        <v>0</v>
      </c>
      <c r="R341" s="188"/>
      <c r="S341" s="189"/>
      <c r="T341" s="190">
        <f t="shared" si="7"/>
        <v>0</v>
      </c>
      <c r="U341" s="191">
        <f t="shared" si="15"/>
        <v>0</v>
      </c>
      <c r="V341" s="191">
        <f t="shared" si="8"/>
        <v>0</v>
      </c>
      <c r="W341" s="191">
        <f t="shared" si="9"/>
        <v>0</v>
      </c>
      <c r="X341" s="192">
        <f t="shared" si="1"/>
        <v>0</v>
      </c>
      <c r="Y341" s="189"/>
      <c r="Z341" s="145">
        <f t="shared" si="10"/>
        <v>0</v>
      </c>
      <c r="AA341" s="193">
        <f t="shared" si="11"/>
        <v>0</v>
      </c>
      <c r="AB341" s="193">
        <f t="shared" si="12"/>
        <v>0</v>
      </c>
      <c r="AC341" s="194">
        <f t="shared" si="13"/>
        <v>0</v>
      </c>
      <c r="AD341" s="192">
        <f t="shared" si="2"/>
        <v>0</v>
      </c>
      <c r="AE341" s="195"/>
      <c r="AF341" s="5"/>
      <c r="AG341" s="196">
        <v>0</v>
      </c>
      <c r="AH341" s="197" t="str">
        <f t="shared" si="14"/>
        <v/>
      </c>
      <c r="AI341" s="198">
        <v>0</v>
      </c>
      <c r="AJ341" s="177"/>
      <c r="AK341" s="178"/>
      <c r="AL341" s="446"/>
      <c r="AM341" s="446"/>
      <c r="AN341" s="446"/>
      <c r="AO341" s="446"/>
      <c r="AP341" s="181"/>
      <c r="AQ341" s="5"/>
      <c r="AR341" s="5"/>
      <c r="AS341" s="5"/>
    </row>
    <row r="342" spans="1:45" s="10" customFormat="1" ht="40.5" customHeight="1">
      <c r="A342" s="182">
        <v>9</v>
      </c>
      <c r="B342" s="183" t="s">
        <v>303</v>
      </c>
      <c r="C342" s="183" t="s">
        <v>311</v>
      </c>
      <c r="D342" s="408" t="s">
        <v>312</v>
      </c>
      <c r="E342" s="408"/>
      <c r="F342" s="409"/>
      <c r="G342" s="409"/>
      <c r="H342" s="409"/>
      <c r="I342" s="409"/>
      <c r="J342" s="184">
        <f t="shared" si="3"/>
        <v>0</v>
      </c>
      <c r="K342" s="410" t="str">
        <f t="shared" si="4"/>
        <v/>
      </c>
      <c r="L342" s="410"/>
      <c r="M342" s="445">
        <f t="shared" si="5"/>
        <v>0</v>
      </c>
      <c r="N342" s="445"/>
      <c r="O342" s="185">
        <v>1</v>
      </c>
      <c r="P342" s="186">
        <v>1</v>
      </c>
      <c r="Q342" s="187">
        <f t="shared" si="6"/>
        <v>1</v>
      </c>
      <c r="R342" s="188"/>
      <c r="S342" s="189"/>
      <c r="T342" s="190">
        <f t="shared" si="7"/>
        <v>0</v>
      </c>
      <c r="U342" s="191">
        <f t="shared" si="15"/>
        <v>0</v>
      </c>
      <c r="V342" s="191">
        <f t="shared" si="8"/>
        <v>0</v>
      </c>
      <c r="W342" s="191">
        <f t="shared" si="9"/>
        <v>0</v>
      </c>
      <c r="X342" s="192">
        <f t="shared" si="1"/>
        <v>0</v>
      </c>
      <c r="Y342" s="189"/>
      <c r="Z342" s="145">
        <f t="shared" si="10"/>
        <v>0</v>
      </c>
      <c r="AA342" s="193">
        <f t="shared" si="11"/>
        <v>0</v>
      </c>
      <c r="AB342" s="193">
        <f t="shared" si="12"/>
        <v>0</v>
      </c>
      <c r="AC342" s="194">
        <f t="shared" si="13"/>
        <v>0</v>
      </c>
      <c r="AD342" s="192">
        <f t="shared" si="2"/>
        <v>0</v>
      </c>
      <c r="AE342" s="195"/>
      <c r="AF342" s="5"/>
      <c r="AG342" s="196">
        <v>0</v>
      </c>
      <c r="AH342" s="197" t="str">
        <f t="shared" si="14"/>
        <v/>
      </c>
      <c r="AI342" s="198">
        <v>0</v>
      </c>
      <c r="AJ342" s="177"/>
      <c r="AK342" s="178"/>
      <c r="AL342" s="446"/>
      <c r="AM342" s="446"/>
      <c r="AN342" s="446"/>
      <c r="AO342" s="446"/>
      <c r="AP342" s="181"/>
      <c r="AQ342" s="5"/>
      <c r="AR342" s="5"/>
      <c r="AS342" s="5"/>
    </row>
    <row r="343" spans="1:45" s="10" customFormat="1" ht="37.5" customHeight="1">
      <c r="A343" s="182">
        <v>10</v>
      </c>
      <c r="B343" s="183" t="s">
        <v>313</v>
      </c>
      <c r="C343" s="183" t="s">
        <v>314</v>
      </c>
      <c r="D343" s="408" t="s">
        <v>315</v>
      </c>
      <c r="E343" s="408"/>
      <c r="F343" s="409"/>
      <c r="G343" s="409"/>
      <c r="H343" s="409"/>
      <c r="I343" s="409"/>
      <c r="J343" s="184">
        <f t="shared" si="3"/>
        <v>1092</v>
      </c>
      <c r="K343" s="410" t="str">
        <f t="shared" si="4"/>
        <v>MHTAAR</v>
      </c>
      <c r="L343" s="410"/>
      <c r="M343" s="445">
        <f t="shared" si="5"/>
        <v>100</v>
      </c>
      <c r="N343" s="445"/>
      <c r="O343" s="185">
        <v>1</v>
      </c>
      <c r="P343" s="186">
        <v>0</v>
      </c>
      <c r="Q343" s="187">
        <f t="shared" si="6"/>
        <v>0</v>
      </c>
      <c r="R343" s="188"/>
      <c r="S343" s="189"/>
      <c r="T343" s="190">
        <f t="shared" si="7"/>
        <v>0</v>
      </c>
      <c r="U343" s="191">
        <f t="shared" si="15"/>
        <v>0</v>
      </c>
      <c r="V343" s="191">
        <f t="shared" si="8"/>
        <v>100</v>
      </c>
      <c r="W343" s="191">
        <f t="shared" si="9"/>
        <v>0</v>
      </c>
      <c r="X343" s="192">
        <f t="shared" si="1"/>
        <v>100</v>
      </c>
      <c r="Y343" s="189"/>
      <c r="Z343" s="145">
        <f t="shared" si="10"/>
        <v>0</v>
      </c>
      <c r="AA343" s="193">
        <f t="shared" si="11"/>
        <v>0</v>
      </c>
      <c r="AB343" s="193">
        <f t="shared" si="12"/>
        <v>100</v>
      </c>
      <c r="AC343" s="194">
        <f t="shared" si="13"/>
        <v>0</v>
      </c>
      <c r="AD343" s="192">
        <f t="shared" si="2"/>
        <v>100</v>
      </c>
      <c r="AE343" s="195"/>
      <c r="AF343" s="5"/>
      <c r="AG343" s="196">
        <v>1092</v>
      </c>
      <c r="AH343" s="197" t="str">
        <f t="shared" si="14"/>
        <v>MHTAAR</v>
      </c>
      <c r="AI343" s="198">
        <v>100</v>
      </c>
      <c r="AJ343" s="177"/>
      <c r="AK343" s="178"/>
      <c r="AL343" s="446"/>
      <c r="AM343" s="446"/>
      <c r="AN343" s="446"/>
      <c r="AO343" s="446"/>
      <c r="AP343" s="181"/>
      <c r="AQ343" s="5"/>
      <c r="AR343" s="5"/>
      <c r="AS343" s="5"/>
    </row>
    <row r="344" spans="1:45" s="10" customFormat="1" ht="66" customHeight="1">
      <c r="A344" s="182">
        <v>11</v>
      </c>
      <c r="B344" s="183" t="s">
        <v>313</v>
      </c>
      <c r="C344" s="183" t="s">
        <v>314</v>
      </c>
      <c r="D344" s="408" t="s">
        <v>316</v>
      </c>
      <c r="E344" s="408"/>
      <c r="F344" s="409"/>
      <c r="G344" s="409"/>
      <c r="H344" s="409"/>
      <c r="I344" s="409"/>
      <c r="J344" s="184">
        <f t="shared" si="3"/>
        <v>1004</v>
      </c>
      <c r="K344" s="410" t="str">
        <f t="shared" si="4"/>
        <v>Gen Fund</v>
      </c>
      <c r="L344" s="410"/>
      <c r="M344" s="445">
        <f t="shared" si="5"/>
        <v>10</v>
      </c>
      <c r="N344" s="445"/>
      <c r="O344" s="185">
        <v>1</v>
      </c>
      <c r="P344" s="186">
        <v>0</v>
      </c>
      <c r="Q344" s="187">
        <f t="shared" si="6"/>
        <v>0</v>
      </c>
      <c r="R344" s="188"/>
      <c r="S344" s="189"/>
      <c r="T344" s="190">
        <f t="shared" si="7"/>
        <v>10</v>
      </c>
      <c r="U344" s="191">
        <f t="shared" si="15"/>
        <v>0</v>
      </c>
      <c r="V344" s="191">
        <f t="shared" si="8"/>
        <v>0</v>
      </c>
      <c r="W344" s="191">
        <f t="shared" si="9"/>
        <v>0</v>
      </c>
      <c r="X344" s="192">
        <f t="shared" si="1"/>
        <v>10</v>
      </c>
      <c r="Y344" s="189"/>
      <c r="Z344" s="145">
        <f t="shared" si="10"/>
        <v>10</v>
      </c>
      <c r="AA344" s="193">
        <f t="shared" si="11"/>
        <v>0</v>
      </c>
      <c r="AB344" s="193">
        <f t="shared" si="12"/>
        <v>0</v>
      </c>
      <c r="AC344" s="194">
        <f t="shared" si="13"/>
        <v>0</v>
      </c>
      <c r="AD344" s="192">
        <f t="shared" si="2"/>
        <v>10</v>
      </c>
      <c r="AE344" s="195"/>
      <c r="AF344" s="5"/>
      <c r="AG344" s="196">
        <v>1004</v>
      </c>
      <c r="AH344" s="197" t="str">
        <f t="shared" si="14"/>
        <v>Gen Fund</v>
      </c>
      <c r="AI344" s="198">
        <v>10</v>
      </c>
      <c r="AJ344" s="177"/>
      <c r="AK344" s="178"/>
      <c r="AL344" s="446"/>
      <c r="AM344" s="446"/>
      <c r="AN344" s="446"/>
      <c r="AO344" s="446"/>
      <c r="AP344" s="181"/>
      <c r="AQ344" s="5"/>
      <c r="AR344" s="5"/>
      <c r="AS344" s="5"/>
    </row>
    <row r="345" spans="1:45" s="10" customFormat="1" ht="38.25">
      <c r="A345" s="182">
        <v>12</v>
      </c>
      <c r="B345" s="183" t="s">
        <v>313</v>
      </c>
      <c r="C345" s="183" t="s">
        <v>314</v>
      </c>
      <c r="D345" s="408" t="s">
        <v>317</v>
      </c>
      <c r="E345" s="408"/>
      <c r="F345" s="409"/>
      <c r="G345" s="409"/>
      <c r="H345" s="409"/>
      <c r="I345" s="409"/>
      <c r="J345" s="184">
        <f t="shared" si="3"/>
        <v>1151</v>
      </c>
      <c r="K345" s="410" t="str">
        <f t="shared" si="4"/>
        <v>VoTech Ed</v>
      </c>
      <c r="L345" s="410"/>
      <c r="M345" s="445">
        <f t="shared" si="5"/>
        <v>35.799999999999997</v>
      </c>
      <c r="N345" s="445"/>
      <c r="O345" s="185">
        <v>1</v>
      </c>
      <c r="P345" s="186">
        <v>0</v>
      </c>
      <c r="Q345" s="187">
        <f t="shared" si="6"/>
        <v>0</v>
      </c>
      <c r="R345" s="188"/>
      <c r="S345" s="189"/>
      <c r="T345" s="190">
        <f t="shared" si="7"/>
        <v>0</v>
      </c>
      <c r="U345" s="191">
        <f t="shared" si="15"/>
        <v>35.799999999999997</v>
      </c>
      <c r="V345" s="191">
        <f t="shared" si="8"/>
        <v>0</v>
      </c>
      <c r="W345" s="191">
        <f t="shared" si="9"/>
        <v>0</v>
      </c>
      <c r="X345" s="192">
        <f t="shared" si="1"/>
        <v>35.799999999999997</v>
      </c>
      <c r="Y345" s="189"/>
      <c r="Z345" s="145">
        <f t="shared" si="10"/>
        <v>0</v>
      </c>
      <c r="AA345" s="193">
        <f t="shared" si="11"/>
        <v>35.799999999999997</v>
      </c>
      <c r="AB345" s="193">
        <f t="shared" si="12"/>
        <v>0</v>
      </c>
      <c r="AC345" s="194">
        <f t="shared" si="13"/>
        <v>0</v>
      </c>
      <c r="AD345" s="192">
        <f t="shared" si="2"/>
        <v>35.799999999999997</v>
      </c>
      <c r="AE345" s="195"/>
      <c r="AF345" s="5"/>
      <c r="AG345" s="196">
        <v>1151</v>
      </c>
      <c r="AH345" s="197" t="str">
        <f t="shared" si="14"/>
        <v>VoTech Ed</v>
      </c>
      <c r="AI345" s="198">
        <v>35.799999999999997</v>
      </c>
      <c r="AJ345" s="177"/>
      <c r="AK345" s="178"/>
      <c r="AL345" s="446"/>
      <c r="AM345" s="446"/>
      <c r="AN345" s="446"/>
      <c r="AO345" s="446"/>
      <c r="AP345" s="181"/>
      <c r="AQ345" s="5"/>
      <c r="AR345" s="5"/>
      <c r="AS345" s="5"/>
    </row>
    <row r="346" spans="1:45" s="10" customFormat="1" ht="55.5" customHeight="1">
      <c r="A346" s="182">
        <v>13</v>
      </c>
      <c r="B346" s="183" t="s">
        <v>313</v>
      </c>
      <c r="C346" s="183" t="s">
        <v>314</v>
      </c>
      <c r="D346" s="408" t="s">
        <v>318</v>
      </c>
      <c r="E346" s="408"/>
      <c r="F346" s="409"/>
      <c r="G346" s="409"/>
      <c r="H346" s="409"/>
      <c r="I346" s="409"/>
      <c r="J346" s="184">
        <f t="shared" si="3"/>
        <v>1004</v>
      </c>
      <c r="K346" s="410" t="str">
        <f t="shared" si="4"/>
        <v>Gen Fund</v>
      </c>
      <c r="L346" s="410"/>
      <c r="M346" s="445">
        <f t="shared" si="5"/>
        <v>-300</v>
      </c>
      <c r="N346" s="445"/>
      <c r="O346" s="185">
        <v>1</v>
      </c>
      <c r="P346" s="186">
        <v>0</v>
      </c>
      <c r="Q346" s="187">
        <f t="shared" si="6"/>
        <v>0</v>
      </c>
      <c r="R346" s="188"/>
      <c r="S346" s="189"/>
      <c r="T346" s="190">
        <f t="shared" si="7"/>
        <v>-300</v>
      </c>
      <c r="U346" s="191">
        <f t="shared" si="15"/>
        <v>0</v>
      </c>
      <c r="V346" s="191">
        <f t="shared" si="8"/>
        <v>0</v>
      </c>
      <c r="W346" s="191">
        <f t="shared" si="9"/>
        <v>0</v>
      </c>
      <c r="X346" s="192">
        <f t="shared" si="1"/>
        <v>-300</v>
      </c>
      <c r="Y346" s="189"/>
      <c r="Z346" s="145">
        <f t="shared" si="10"/>
        <v>-300</v>
      </c>
      <c r="AA346" s="193">
        <f t="shared" si="11"/>
        <v>0</v>
      </c>
      <c r="AB346" s="193">
        <f t="shared" si="12"/>
        <v>0</v>
      </c>
      <c r="AC346" s="194">
        <f t="shared" si="13"/>
        <v>0</v>
      </c>
      <c r="AD346" s="192">
        <f t="shared" si="2"/>
        <v>-300</v>
      </c>
      <c r="AE346" s="195"/>
      <c r="AF346" s="5"/>
      <c r="AG346" s="196">
        <v>1004</v>
      </c>
      <c r="AH346" s="197" t="str">
        <f t="shared" si="14"/>
        <v>Gen Fund</v>
      </c>
      <c r="AI346" s="198">
        <v>-300</v>
      </c>
      <c r="AJ346" s="177"/>
      <c r="AK346" s="178"/>
      <c r="AL346" s="446"/>
      <c r="AM346" s="446"/>
      <c r="AN346" s="446"/>
      <c r="AO346" s="446"/>
      <c r="AP346" s="181"/>
      <c r="AQ346" s="5"/>
      <c r="AR346" s="5"/>
      <c r="AS346" s="5"/>
    </row>
    <row r="347" spans="1:45" s="10" customFormat="1" ht="77.25" customHeight="1">
      <c r="A347" s="182">
        <v>14</v>
      </c>
      <c r="B347" s="183" t="s">
        <v>313</v>
      </c>
      <c r="C347" s="183" t="s">
        <v>314</v>
      </c>
      <c r="D347" s="408" t="s">
        <v>319</v>
      </c>
      <c r="E347" s="408"/>
      <c r="F347" s="409"/>
      <c r="G347" s="409"/>
      <c r="H347" s="409"/>
      <c r="I347" s="409"/>
      <c r="J347" s="184">
        <f t="shared" si="3"/>
        <v>1002</v>
      </c>
      <c r="K347" s="410" t="str">
        <f t="shared" si="4"/>
        <v>Fed Rcpts</v>
      </c>
      <c r="L347" s="410"/>
      <c r="M347" s="445">
        <f t="shared" si="5"/>
        <v>-90.3</v>
      </c>
      <c r="N347" s="445"/>
      <c r="O347" s="185">
        <v>1</v>
      </c>
      <c r="P347" s="186">
        <v>-1</v>
      </c>
      <c r="Q347" s="187">
        <f t="shared" si="6"/>
        <v>-1</v>
      </c>
      <c r="R347" s="188"/>
      <c r="S347" s="189"/>
      <c r="T347" s="190">
        <f t="shared" si="7"/>
        <v>0</v>
      </c>
      <c r="U347" s="191">
        <f t="shared" si="15"/>
        <v>0</v>
      </c>
      <c r="V347" s="191">
        <f t="shared" si="8"/>
        <v>0</v>
      </c>
      <c r="W347" s="191">
        <f t="shared" si="9"/>
        <v>-90.3</v>
      </c>
      <c r="X347" s="192">
        <f t="shared" si="1"/>
        <v>-90.3</v>
      </c>
      <c r="Y347" s="189"/>
      <c r="Z347" s="145">
        <f t="shared" si="10"/>
        <v>0</v>
      </c>
      <c r="AA347" s="193">
        <f t="shared" si="11"/>
        <v>0</v>
      </c>
      <c r="AB347" s="193">
        <f t="shared" si="12"/>
        <v>0</v>
      </c>
      <c r="AC347" s="194">
        <f t="shared" si="13"/>
        <v>-90.3</v>
      </c>
      <c r="AD347" s="192">
        <f t="shared" si="2"/>
        <v>-90.3</v>
      </c>
      <c r="AE347" s="195"/>
      <c r="AF347" s="5"/>
      <c r="AG347" s="196">
        <v>1002</v>
      </c>
      <c r="AH347" s="197" t="str">
        <f t="shared" si="14"/>
        <v>Fed Rcpts</v>
      </c>
      <c r="AI347" s="198">
        <v>-90.3</v>
      </c>
      <c r="AJ347" s="177"/>
      <c r="AK347" s="178"/>
      <c r="AL347" s="446"/>
      <c r="AM347" s="446"/>
      <c r="AN347" s="446"/>
      <c r="AO347" s="446"/>
      <c r="AP347" s="181"/>
      <c r="AQ347" s="5"/>
      <c r="AR347" s="5"/>
      <c r="AS347" s="5"/>
    </row>
    <row r="348" spans="1:45" s="10" customFormat="1" ht="55.5" customHeight="1">
      <c r="A348" s="182">
        <v>15</v>
      </c>
      <c r="B348" s="183" t="s">
        <v>313</v>
      </c>
      <c r="C348" s="183" t="s">
        <v>314</v>
      </c>
      <c r="D348" s="408" t="s">
        <v>320</v>
      </c>
      <c r="E348" s="408"/>
      <c r="F348" s="409"/>
      <c r="G348" s="409"/>
      <c r="H348" s="409"/>
      <c r="I348" s="409"/>
      <c r="J348" s="184">
        <f t="shared" si="3"/>
        <v>1004</v>
      </c>
      <c r="K348" s="410" t="str">
        <f t="shared" si="4"/>
        <v>Gen Fund</v>
      </c>
      <c r="L348" s="410"/>
      <c r="M348" s="445">
        <f t="shared" si="5"/>
        <v>-100</v>
      </c>
      <c r="N348" s="445"/>
      <c r="O348" s="185">
        <v>0.5</v>
      </c>
      <c r="P348" s="186">
        <v>0</v>
      </c>
      <c r="Q348" s="187">
        <f t="shared" si="6"/>
        <v>0</v>
      </c>
      <c r="R348" s="188"/>
      <c r="S348" s="189"/>
      <c r="T348" s="190">
        <f t="shared" si="7"/>
        <v>-50</v>
      </c>
      <c r="U348" s="191">
        <f t="shared" si="15"/>
        <v>0</v>
      </c>
      <c r="V348" s="191">
        <f t="shared" si="8"/>
        <v>0</v>
      </c>
      <c r="W348" s="191">
        <f t="shared" si="9"/>
        <v>0</v>
      </c>
      <c r="X348" s="192">
        <f t="shared" si="1"/>
        <v>-50</v>
      </c>
      <c r="Y348" s="189"/>
      <c r="Z348" s="145">
        <f t="shared" si="10"/>
        <v>-100</v>
      </c>
      <c r="AA348" s="193">
        <f t="shared" si="11"/>
        <v>0</v>
      </c>
      <c r="AB348" s="193">
        <f t="shared" si="12"/>
        <v>0</v>
      </c>
      <c r="AC348" s="194">
        <f t="shared" si="13"/>
        <v>0</v>
      </c>
      <c r="AD348" s="192">
        <f t="shared" si="2"/>
        <v>-100</v>
      </c>
      <c r="AE348" s="195"/>
      <c r="AF348" s="5"/>
      <c r="AG348" s="196">
        <v>1004</v>
      </c>
      <c r="AH348" s="197" t="str">
        <f t="shared" si="14"/>
        <v>Gen Fund</v>
      </c>
      <c r="AI348" s="198">
        <v>-100</v>
      </c>
      <c r="AJ348" s="177"/>
      <c r="AK348" s="178"/>
      <c r="AL348" s="446"/>
      <c r="AM348" s="446"/>
      <c r="AN348" s="446"/>
      <c r="AO348" s="446"/>
      <c r="AP348" s="181"/>
      <c r="AQ348" s="5"/>
      <c r="AR348" s="5"/>
      <c r="AS348" s="5"/>
    </row>
    <row r="349" spans="1:45" ht="12.75">
      <c r="A349" s="447">
        <v>16</v>
      </c>
      <c r="B349" s="448" t="s">
        <v>313</v>
      </c>
      <c r="C349" s="448" t="s">
        <v>314</v>
      </c>
      <c r="D349" s="408" t="s">
        <v>321</v>
      </c>
      <c r="E349" s="408"/>
      <c r="F349" s="409"/>
      <c r="G349" s="409"/>
      <c r="H349" s="409"/>
      <c r="I349" s="409"/>
      <c r="J349" s="199">
        <f t="shared" si="3"/>
        <v>1002</v>
      </c>
      <c r="K349" s="449" t="str">
        <f t="shared" si="4"/>
        <v>Fed Rcpts</v>
      </c>
      <c r="L349" s="449"/>
      <c r="M349" s="450">
        <f t="shared" si="5"/>
        <v>-8</v>
      </c>
      <c r="N349" s="450"/>
      <c r="O349" s="200">
        <v>1</v>
      </c>
      <c r="P349" s="395">
        <v>-1</v>
      </c>
      <c r="Q349" s="451">
        <f t="shared" si="6"/>
        <v>-1</v>
      </c>
      <c r="R349" s="452"/>
      <c r="S349" s="189"/>
      <c r="T349" s="201">
        <f t="shared" si="7"/>
        <v>0</v>
      </c>
      <c r="U349" s="202">
        <f t="shared" si="15"/>
        <v>0</v>
      </c>
      <c r="V349" s="202">
        <f t="shared" si="8"/>
        <v>0</v>
      </c>
      <c r="W349" s="202">
        <f t="shared" si="9"/>
        <v>-8</v>
      </c>
      <c r="X349" s="203">
        <f t="shared" si="1"/>
        <v>-8</v>
      </c>
      <c r="Y349" s="189"/>
      <c r="Z349" s="204">
        <f t="shared" si="10"/>
        <v>0</v>
      </c>
      <c r="AA349" s="205">
        <f t="shared" si="11"/>
        <v>0</v>
      </c>
      <c r="AB349" s="205">
        <f t="shared" si="12"/>
        <v>0</v>
      </c>
      <c r="AC349" s="206">
        <f t="shared" si="13"/>
        <v>-8</v>
      </c>
      <c r="AD349" s="203">
        <f t="shared" si="2"/>
        <v>-8</v>
      </c>
      <c r="AE349" s="195"/>
      <c r="AG349" s="207">
        <v>1002</v>
      </c>
      <c r="AH349" s="208" t="str">
        <f t="shared" si="14"/>
        <v>Fed Rcpts</v>
      </c>
      <c r="AI349" s="209">
        <v>-8</v>
      </c>
      <c r="AJ349" s="177"/>
      <c r="AK349" s="178"/>
      <c r="AL349" s="446"/>
      <c r="AM349" s="446"/>
      <c r="AN349" s="446"/>
      <c r="AO349" s="446"/>
      <c r="AP349" s="181"/>
    </row>
    <row r="350" spans="1:45" s="10" customFormat="1" ht="38.25" customHeight="1">
      <c r="A350" s="447" t="s">
        <v>322</v>
      </c>
      <c r="B350" s="448" t="s">
        <v>313</v>
      </c>
      <c r="C350" s="448" t="s">
        <v>314</v>
      </c>
      <c r="D350" s="408" t="s">
        <v>321</v>
      </c>
      <c r="E350" s="408"/>
      <c r="F350" s="409"/>
      <c r="G350" s="409"/>
      <c r="H350" s="409"/>
      <c r="I350" s="409"/>
      <c r="J350" s="184">
        <f t="shared" si="3"/>
        <v>1004</v>
      </c>
      <c r="K350" s="410" t="str">
        <f t="shared" si="4"/>
        <v>Gen Fund</v>
      </c>
      <c r="L350" s="410"/>
      <c r="M350" s="445">
        <f t="shared" si="5"/>
        <v>-53.7</v>
      </c>
      <c r="N350" s="445"/>
      <c r="O350" s="185">
        <v>1</v>
      </c>
      <c r="P350" s="395" t="s">
        <v>323</v>
      </c>
      <c r="Q350" s="451" t="s">
        <v>324</v>
      </c>
      <c r="R350" s="452"/>
      <c r="S350" s="189"/>
      <c r="T350" s="190">
        <f t="shared" si="7"/>
        <v>-53.7</v>
      </c>
      <c r="U350" s="191">
        <f t="shared" si="15"/>
        <v>0</v>
      </c>
      <c r="V350" s="191">
        <f t="shared" si="8"/>
        <v>0</v>
      </c>
      <c r="W350" s="191">
        <f t="shared" si="9"/>
        <v>0</v>
      </c>
      <c r="X350" s="192">
        <f t="shared" si="1"/>
        <v>-53.7</v>
      </c>
      <c r="Y350" s="189"/>
      <c r="Z350" s="145">
        <f t="shared" si="10"/>
        <v>-53.7</v>
      </c>
      <c r="AA350" s="193">
        <f t="shared" si="11"/>
        <v>0</v>
      </c>
      <c r="AB350" s="193">
        <f t="shared" si="12"/>
        <v>0</v>
      </c>
      <c r="AC350" s="194">
        <f t="shared" si="13"/>
        <v>0</v>
      </c>
      <c r="AD350" s="192">
        <f t="shared" si="2"/>
        <v>-53.7</v>
      </c>
      <c r="AE350" s="195"/>
      <c r="AF350" s="5"/>
      <c r="AG350" s="196">
        <v>1004</v>
      </c>
      <c r="AH350" s="197" t="str">
        <f t="shared" si="14"/>
        <v>Gen Fund</v>
      </c>
      <c r="AI350" s="198">
        <v>-53.7</v>
      </c>
      <c r="AJ350" s="177"/>
      <c r="AK350" s="178"/>
      <c r="AL350" s="446"/>
      <c r="AM350" s="446"/>
      <c r="AN350" s="446"/>
      <c r="AO350" s="446"/>
      <c r="AP350" s="181"/>
      <c r="AQ350" s="5"/>
      <c r="AR350" s="5"/>
      <c r="AS350" s="5"/>
    </row>
    <row r="351" spans="1:45" s="10" customFormat="1" ht="38.25">
      <c r="A351" s="182">
        <v>17</v>
      </c>
      <c r="B351" s="183" t="s">
        <v>313</v>
      </c>
      <c r="C351" s="183" t="s">
        <v>325</v>
      </c>
      <c r="D351" s="408" t="s">
        <v>326</v>
      </c>
      <c r="E351" s="408"/>
      <c r="F351" s="409"/>
      <c r="G351" s="409"/>
      <c r="H351" s="409"/>
      <c r="I351" s="409"/>
      <c r="J351" s="184">
        <f t="shared" si="3"/>
        <v>1004</v>
      </c>
      <c r="K351" s="410" t="str">
        <f t="shared" si="4"/>
        <v>Gen Fund</v>
      </c>
      <c r="L351" s="410"/>
      <c r="M351" s="445">
        <f t="shared" si="5"/>
        <v>850</v>
      </c>
      <c r="N351" s="445"/>
      <c r="O351" s="185">
        <v>0</v>
      </c>
      <c r="P351" s="186">
        <v>0</v>
      </c>
      <c r="Q351" s="187">
        <f t="shared" ref="Q351:Q365" si="16">P351</f>
        <v>0</v>
      </c>
      <c r="R351" s="188"/>
      <c r="S351" s="189"/>
      <c r="T351" s="190">
        <f t="shared" si="7"/>
        <v>0</v>
      </c>
      <c r="U351" s="191">
        <f t="shared" si="15"/>
        <v>0</v>
      </c>
      <c r="V351" s="191">
        <f t="shared" si="8"/>
        <v>0</v>
      </c>
      <c r="W351" s="191">
        <f t="shared" si="9"/>
        <v>0</v>
      </c>
      <c r="X351" s="192">
        <f t="shared" si="1"/>
        <v>0</v>
      </c>
      <c r="Y351" s="189"/>
      <c r="Z351" s="145">
        <f t="shared" si="10"/>
        <v>850</v>
      </c>
      <c r="AA351" s="193">
        <f t="shared" si="11"/>
        <v>0</v>
      </c>
      <c r="AB351" s="193">
        <f t="shared" si="12"/>
        <v>0</v>
      </c>
      <c r="AC351" s="194">
        <f t="shared" si="13"/>
        <v>0</v>
      </c>
      <c r="AD351" s="192">
        <f t="shared" si="2"/>
        <v>850</v>
      </c>
      <c r="AE351" s="195"/>
      <c r="AF351" s="5"/>
      <c r="AG351" s="196">
        <v>1004</v>
      </c>
      <c r="AH351" s="197" t="str">
        <f t="shared" si="14"/>
        <v>Gen Fund</v>
      </c>
      <c r="AI351" s="198">
        <v>850</v>
      </c>
      <c r="AJ351" s="177"/>
      <c r="AK351" s="178"/>
      <c r="AL351" s="446"/>
      <c r="AM351" s="446"/>
      <c r="AN351" s="446"/>
      <c r="AO351" s="446"/>
      <c r="AP351" s="181"/>
      <c r="AQ351" s="5"/>
      <c r="AR351" s="5"/>
      <c r="AS351" s="5"/>
    </row>
    <row r="352" spans="1:45" s="10" customFormat="1" ht="48" customHeight="1">
      <c r="A352" s="182">
        <v>18</v>
      </c>
      <c r="B352" s="183" t="s">
        <v>313</v>
      </c>
      <c r="C352" s="183" t="s">
        <v>325</v>
      </c>
      <c r="D352" s="408" t="s">
        <v>327</v>
      </c>
      <c r="E352" s="408"/>
      <c r="F352" s="409"/>
      <c r="G352" s="409"/>
      <c r="H352" s="409"/>
      <c r="I352" s="409"/>
      <c r="J352" s="184">
        <f t="shared" si="3"/>
        <v>1004</v>
      </c>
      <c r="K352" s="410" t="str">
        <f t="shared" si="4"/>
        <v>Gen Fund</v>
      </c>
      <c r="L352" s="410"/>
      <c r="M352" s="445">
        <f t="shared" si="5"/>
        <v>-250.3</v>
      </c>
      <c r="N352" s="445"/>
      <c r="O352" s="185">
        <v>0</v>
      </c>
      <c r="P352" s="186">
        <v>0</v>
      </c>
      <c r="Q352" s="187">
        <f t="shared" si="16"/>
        <v>0</v>
      </c>
      <c r="R352" s="188"/>
      <c r="S352" s="189"/>
      <c r="T352" s="190">
        <f t="shared" si="7"/>
        <v>0</v>
      </c>
      <c r="U352" s="191">
        <f t="shared" si="15"/>
        <v>0</v>
      </c>
      <c r="V352" s="191">
        <f t="shared" si="8"/>
        <v>0</v>
      </c>
      <c r="W352" s="191">
        <f t="shared" si="9"/>
        <v>0</v>
      </c>
      <c r="X352" s="192">
        <f t="shared" si="1"/>
        <v>0</v>
      </c>
      <c r="Y352" s="189"/>
      <c r="Z352" s="145">
        <f t="shared" si="10"/>
        <v>-250.3</v>
      </c>
      <c r="AA352" s="193">
        <f t="shared" si="11"/>
        <v>0</v>
      </c>
      <c r="AB352" s="193">
        <f t="shared" si="12"/>
        <v>0</v>
      </c>
      <c r="AC352" s="194">
        <f t="shared" si="13"/>
        <v>0</v>
      </c>
      <c r="AD352" s="192">
        <f t="shared" si="2"/>
        <v>-250.3</v>
      </c>
      <c r="AE352" s="195"/>
      <c r="AF352" s="5"/>
      <c r="AG352" s="196">
        <v>1004</v>
      </c>
      <c r="AH352" s="197" t="str">
        <f t="shared" si="14"/>
        <v>Gen Fund</v>
      </c>
      <c r="AI352" s="198">
        <v>-250.3</v>
      </c>
      <c r="AJ352" s="177"/>
      <c r="AK352" s="178"/>
      <c r="AL352" s="446"/>
      <c r="AM352" s="446"/>
      <c r="AN352" s="446"/>
      <c r="AO352" s="446"/>
      <c r="AP352" s="181"/>
      <c r="AQ352" s="5"/>
      <c r="AR352" s="5"/>
      <c r="AS352" s="5"/>
    </row>
    <row r="353" spans="1:45" s="10" customFormat="1" ht="45" customHeight="1">
      <c r="A353" s="182">
        <v>19</v>
      </c>
      <c r="B353" s="183" t="s">
        <v>313</v>
      </c>
      <c r="C353" s="183" t="s">
        <v>328</v>
      </c>
      <c r="D353" s="408" t="s">
        <v>307</v>
      </c>
      <c r="E353" s="408"/>
      <c r="F353" s="409"/>
      <c r="G353" s="409"/>
      <c r="H353" s="409"/>
      <c r="I353" s="409"/>
      <c r="J353" s="184">
        <f t="shared" si="3"/>
        <v>0</v>
      </c>
      <c r="K353" s="410" t="str">
        <f t="shared" si="4"/>
        <v/>
      </c>
      <c r="L353" s="410"/>
      <c r="M353" s="445">
        <f t="shared" si="5"/>
        <v>0</v>
      </c>
      <c r="N353" s="445"/>
      <c r="O353" s="185">
        <v>1</v>
      </c>
      <c r="P353" s="186">
        <v>0</v>
      </c>
      <c r="Q353" s="187">
        <f t="shared" si="16"/>
        <v>0</v>
      </c>
      <c r="R353" s="188"/>
      <c r="S353" s="189"/>
      <c r="T353" s="190">
        <f t="shared" si="7"/>
        <v>0</v>
      </c>
      <c r="U353" s="191">
        <f t="shared" si="15"/>
        <v>0</v>
      </c>
      <c r="V353" s="191">
        <f t="shared" si="8"/>
        <v>0</v>
      </c>
      <c r="W353" s="191">
        <f t="shared" si="9"/>
        <v>0</v>
      </c>
      <c r="X353" s="192">
        <f t="shared" si="1"/>
        <v>0</v>
      </c>
      <c r="Y353" s="189"/>
      <c r="Z353" s="145">
        <f t="shared" si="10"/>
        <v>0</v>
      </c>
      <c r="AA353" s="193">
        <f t="shared" si="11"/>
        <v>0</v>
      </c>
      <c r="AB353" s="193">
        <f t="shared" si="12"/>
        <v>0</v>
      </c>
      <c r="AC353" s="194">
        <f t="shared" si="13"/>
        <v>0</v>
      </c>
      <c r="AD353" s="192">
        <f t="shared" si="2"/>
        <v>0</v>
      </c>
      <c r="AE353" s="195"/>
      <c r="AF353" s="5"/>
      <c r="AG353" s="196">
        <v>0</v>
      </c>
      <c r="AH353" s="197" t="str">
        <f t="shared" si="14"/>
        <v/>
      </c>
      <c r="AI353" s="198">
        <v>0</v>
      </c>
      <c r="AJ353" s="177"/>
      <c r="AK353" s="178"/>
      <c r="AL353" s="446"/>
      <c r="AM353" s="446"/>
      <c r="AN353" s="446"/>
      <c r="AO353" s="446"/>
      <c r="AP353" s="181"/>
      <c r="AQ353" s="5"/>
      <c r="AR353" s="5"/>
      <c r="AS353" s="5"/>
    </row>
    <row r="354" spans="1:45" s="10" customFormat="1" ht="45" customHeight="1">
      <c r="A354" s="182">
        <v>20</v>
      </c>
      <c r="B354" s="183" t="s">
        <v>313</v>
      </c>
      <c r="C354" s="183" t="s">
        <v>329</v>
      </c>
      <c r="D354" s="408" t="s">
        <v>307</v>
      </c>
      <c r="E354" s="408"/>
      <c r="F354" s="409"/>
      <c r="G354" s="409"/>
      <c r="H354" s="409"/>
      <c r="I354" s="409"/>
      <c r="J354" s="184">
        <f t="shared" si="3"/>
        <v>0</v>
      </c>
      <c r="K354" s="410" t="str">
        <f t="shared" si="4"/>
        <v/>
      </c>
      <c r="L354" s="410"/>
      <c r="M354" s="445">
        <f t="shared" si="5"/>
        <v>0</v>
      </c>
      <c r="N354" s="445"/>
      <c r="O354" s="185">
        <v>1</v>
      </c>
      <c r="P354" s="186">
        <v>0</v>
      </c>
      <c r="Q354" s="187">
        <f t="shared" si="16"/>
        <v>0</v>
      </c>
      <c r="R354" s="188"/>
      <c r="S354" s="189"/>
      <c r="T354" s="190">
        <f t="shared" si="7"/>
        <v>0</v>
      </c>
      <c r="U354" s="191">
        <f t="shared" si="15"/>
        <v>0</v>
      </c>
      <c r="V354" s="191">
        <f t="shared" si="8"/>
        <v>0</v>
      </c>
      <c r="W354" s="191">
        <f t="shared" si="9"/>
        <v>0</v>
      </c>
      <c r="X354" s="192">
        <f t="shared" si="1"/>
        <v>0</v>
      </c>
      <c r="Y354" s="189"/>
      <c r="Z354" s="145">
        <f t="shared" si="10"/>
        <v>0</v>
      </c>
      <c r="AA354" s="193">
        <f t="shared" si="11"/>
        <v>0</v>
      </c>
      <c r="AB354" s="193">
        <f t="shared" si="12"/>
        <v>0</v>
      </c>
      <c r="AC354" s="194">
        <f t="shared" si="13"/>
        <v>0</v>
      </c>
      <c r="AD354" s="192">
        <f t="shared" si="2"/>
        <v>0</v>
      </c>
      <c r="AE354" s="195"/>
      <c r="AF354" s="5"/>
      <c r="AG354" s="196">
        <v>0</v>
      </c>
      <c r="AH354" s="197" t="str">
        <f t="shared" si="14"/>
        <v/>
      </c>
      <c r="AI354" s="198">
        <v>0</v>
      </c>
      <c r="AJ354" s="177"/>
      <c r="AK354" s="178"/>
      <c r="AL354" s="446"/>
      <c r="AM354" s="446"/>
      <c r="AN354" s="446"/>
      <c r="AO354" s="446"/>
      <c r="AP354" s="181"/>
      <c r="AQ354" s="5"/>
      <c r="AR354" s="5"/>
      <c r="AS354" s="5"/>
    </row>
    <row r="355" spans="1:45" s="10" customFormat="1" ht="67.5" customHeight="1">
      <c r="A355" s="182">
        <v>21</v>
      </c>
      <c r="B355" s="183" t="s">
        <v>313</v>
      </c>
      <c r="C355" s="183" t="s">
        <v>330</v>
      </c>
      <c r="D355" s="408" t="s">
        <v>331</v>
      </c>
      <c r="E355" s="408"/>
      <c r="F355" s="409"/>
      <c r="G355" s="409"/>
      <c r="H355" s="409"/>
      <c r="I355" s="409"/>
      <c r="J355" s="184">
        <f t="shared" si="3"/>
        <v>1002</v>
      </c>
      <c r="K355" s="410" t="str">
        <f t="shared" si="4"/>
        <v>Fed Rcpts</v>
      </c>
      <c r="L355" s="410"/>
      <c r="M355" s="445">
        <f t="shared" si="5"/>
        <v>90.3</v>
      </c>
      <c r="N355" s="445"/>
      <c r="O355" s="185">
        <v>1</v>
      </c>
      <c r="P355" s="186">
        <v>1</v>
      </c>
      <c r="Q355" s="187">
        <f t="shared" si="16"/>
        <v>1</v>
      </c>
      <c r="R355" s="188"/>
      <c r="S355" s="189"/>
      <c r="T355" s="190">
        <f t="shared" si="7"/>
        <v>0</v>
      </c>
      <c r="U355" s="191">
        <f t="shared" si="15"/>
        <v>0</v>
      </c>
      <c r="V355" s="191">
        <f t="shared" si="8"/>
        <v>0</v>
      </c>
      <c r="W355" s="191">
        <f t="shared" si="9"/>
        <v>90.3</v>
      </c>
      <c r="X355" s="192">
        <f t="shared" si="1"/>
        <v>90.3</v>
      </c>
      <c r="Y355" s="189"/>
      <c r="Z355" s="145">
        <f t="shared" si="10"/>
        <v>0</v>
      </c>
      <c r="AA355" s="193">
        <f t="shared" si="11"/>
        <v>0</v>
      </c>
      <c r="AB355" s="193">
        <f t="shared" si="12"/>
        <v>0</v>
      </c>
      <c r="AC355" s="194">
        <f t="shared" si="13"/>
        <v>90.3</v>
      </c>
      <c r="AD355" s="192">
        <f t="shared" si="2"/>
        <v>90.3</v>
      </c>
      <c r="AE355" s="195"/>
      <c r="AF355" s="5"/>
      <c r="AG355" s="196">
        <v>1002</v>
      </c>
      <c r="AH355" s="197" t="str">
        <f t="shared" si="14"/>
        <v>Fed Rcpts</v>
      </c>
      <c r="AI355" s="198">
        <v>90.3</v>
      </c>
      <c r="AJ355" s="177"/>
      <c r="AK355" s="178"/>
      <c r="AL355" s="446"/>
      <c r="AM355" s="446"/>
      <c r="AN355" s="446"/>
      <c r="AO355" s="446"/>
      <c r="AP355" s="181"/>
      <c r="AQ355" s="5"/>
      <c r="AR355" s="5"/>
      <c r="AS355" s="5"/>
    </row>
    <row r="356" spans="1:45" s="10" customFormat="1" ht="46.5" customHeight="1">
      <c r="A356" s="182">
        <v>22</v>
      </c>
      <c r="B356" s="183" t="s">
        <v>313</v>
      </c>
      <c r="C356" s="183" t="s">
        <v>332</v>
      </c>
      <c r="D356" s="408" t="s">
        <v>333</v>
      </c>
      <c r="E356" s="408"/>
      <c r="F356" s="409"/>
      <c r="G356" s="409"/>
      <c r="H356" s="409"/>
      <c r="I356" s="409"/>
      <c r="J356" s="184">
        <f t="shared" si="3"/>
        <v>1004</v>
      </c>
      <c r="K356" s="410" t="str">
        <f t="shared" si="4"/>
        <v>Gen Fund</v>
      </c>
      <c r="L356" s="410"/>
      <c r="M356" s="445">
        <f t="shared" si="5"/>
        <v>-50</v>
      </c>
      <c r="N356" s="445"/>
      <c r="O356" s="185">
        <v>0</v>
      </c>
      <c r="P356" s="186">
        <v>0</v>
      </c>
      <c r="Q356" s="187">
        <f t="shared" si="16"/>
        <v>0</v>
      </c>
      <c r="R356" s="188"/>
      <c r="S356" s="189"/>
      <c r="T356" s="190">
        <f t="shared" si="7"/>
        <v>0</v>
      </c>
      <c r="U356" s="191">
        <f t="shared" si="15"/>
        <v>0</v>
      </c>
      <c r="V356" s="191">
        <f t="shared" si="8"/>
        <v>0</v>
      </c>
      <c r="W356" s="191">
        <f t="shared" si="9"/>
        <v>0</v>
      </c>
      <c r="X356" s="192">
        <f t="shared" si="1"/>
        <v>0</v>
      </c>
      <c r="Y356" s="189"/>
      <c r="Z356" s="145">
        <f t="shared" si="10"/>
        <v>-50</v>
      </c>
      <c r="AA356" s="193">
        <f t="shared" si="11"/>
        <v>0</v>
      </c>
      <c r="AB356" s="193">
        <f t="shared" si="12"/>
        <v>0</v>
      </c>
      <c r="AC356" s="194">
        <f t="shared" si="13"/>
        <v>0</v>
      </c>
      <c r="AD356" s="192">
        <f t="shared" si="2"/>
        <v>-50</v>
      </c>
      <c r="AE356" s="195"/>
      <c r="AF356" s="5"/>
      <c r="AG356" s="196">
        <v>1004</v>
      </c>
      <c r="AH356" s="197" t="str">
        <f t="shared" si="14"/>
        <v>Gen Fund</v>
      </c>
      <c r="AI356" s="198">
        <v>-50</v>
      </c>
      <c r="AJ356" s="177"/>
      <c r="AK356" s="178"/>
      <c r="AL356" s="446"/>
      <c r="AM356" s="446"/>
      <c r="AN356" s="446"/>
      <c r="AO356" s="446"/>
      <c r="AP356" s="181"/>
      <c r="AQ356" s="5"/>
      <c r="AR356" s="5"/>
      <c r="AS356" s="5"/>
    </row>
    <row r="357" spans="1:45" s="10" customFormat="1" ht="39" customHeight="1">
      <c r="A357" s="182">
        <v>23</v>
      </c>
      <c r="B357" s="183" t="s">
        <v>313</v>
      </c>
      <c r="C357" s="183" t="s">
        <v>332</v>
      </c>
      <c r="D357" s="408" t="s">
        <v>334</v>
      </c>
      <c r="E357" s="408"/>
      <c r="F357" s="409"/>
      <c r="G357" s="409"/>
      <c r="H357" s="409"/>
      <c r="I357" s="409"/>
      <c r="J357" s="184">
        <f t="shared" si="3"/>
        <v>1004</v>
      </c>
      <c r="K357" s="410" t="str">
        <f t="shared" si="4"/>
        <v>Gen Fund</v>
      </c>
      <c r="L357" s="410"/>
      <c r="M357" s="445">
        <f t="shared" si="5"/>
        <v>-20</v>
      </c>
      <c r="N357" s="445"/>
      <c r="O357" s="185">
        <v>0</v>
      </c>
      <c r="P357" s="186">
        <v>0</v>
      </c>
      <c r="Q357" s="187">
        <f t="shared" si="16"/>
        <v>0</v>
      </c>
      <c r="R357" s="188"/>
      <c r="S357" s="189"/>
      <c r="T357" s="190">
        <f t="shared" si="7"/>
        <v>0</v>
      </c>
      <c r="U357" s="191">
        <f t="shared" si="15"/>
        <v>0</v>
      </c>
      <c r="V357" s="191">
        <f t="shared" si="8"/>
        <v>0</v>
      </c>
      <c r="W357" s="191">
        <f t="shared" si="9"/>
        <v>0</v>
      </c>
      <c r="X357" s="192">
        <f t="shared" si="1"/>
        <v>0</v>
      </c>
      <c r="Y357" s="189"/>
      <c r="Z357" s="145">
        <f t="shared" si="10"/>
        <v>-20</v>
      </c>
      <c r="AA357" s="193">
        <f t="shared" si="11"/>
        <v>0</v>
      </c>
      <c r="AB357" s="193">
        <f t="shared" si="12"/>
        <v>0</v>
      </c>
      <c r="AC357" s="194">
        <f t="shared" si="13"/>
        <v>0</v>
      </c>
      <c r="AD357" s="192">
        <f t="shared" si="2"/>
        <v>-20</v>
      </c>
      <c r="AE357" s="195"/>
      <c r="AF357" s="5"/>
      <c r="AG357" s="196">
        <v>1004</v>
      </c>
      <c r="AH357" s="197" t="str">
        <f t="shared" si="14"/>
        <v>Gen Fund</v>
      </c>
      <c r="AI357" s="198">
        <v>-20</v>
      </c>
      <c r="AJ357" s="177"/>
      <c r="AK357" s="178"/>
      <c r="AL357" s="446"/>
      <c r="AM357" s="446"/>
      <c r="AN357" s="446"/>
      <c r="AO357" s="446"/>
      <c r="AP357" s="181"/>
      <c r="AQ357" s="5"/>
      <c r="AR357" s="5"/>
      <c r="AS357" s="5"/>
    </row>
    <row r="358" spans="1:45" s="10" customFormat="1" ht="50.25" customHeight="1">
      <c r="A358" s="182">
        <v>24</v>
      </c>
      <c r="B358" s="183" t="s">
        <v>313</v>
      </c>
      <c r="C358" s="183" t="s">
        <v>332</v>
      </c>
      <c r="D358" s="408" t="s">
        <v>307</v>
      </c>
      <c r="E358" s="408"/>
      <c r="F358" s="409"/>
      <c r="G358" s="409"/>
      <c r="H358" s="409"/>
      <c r="I358" s="409"/>
      <c r="J358" s="184">
        <f t="shared" si="3"/>
        <v>0</v>
      </c>
      <c r="K358" s="410" t="str">
        <f t="shared" si="4"/>
        <v/>
      </c>
      <c r="L358" s="410"/>
      <c r="M358" s="445">
        <f t="shared" si="5"/>
        <v>0</v>
      </c>
      <c r="N358" s="445"/>
      <c r="O358" s="185">
        <v>1</v>
      </c>
      <c r="P358" s="186">
        <v>0</v>
      </c>
      <c r="Q358" s="187">
        <f t="shared" si="16"/>
        <v>0</v>
      </c>
      <c r="R358" s="188"/>
      <c r="S358" s="189"/>
      <c r="T358" s="190">
        <f t="shared" si="7"/>
        <v>0</v>
      </c>
      <c r="U358" s="191">
        <f t="shared" si="15"/>
        <v>0</v>
      </c>
      <c r="V358" s="191">
        <f t="shared" si="8"/>
        <v>0</v>
      </c>
      <c r="W358" s="191">
        <f t="shared" si="9"/>
        <v>0</v>
      </c>
      <c r="X358" s="192">
        <f t="shared" si="1"/>
        <v>0</v>
      </c>
      <c r="Y358" s="189"/>
      <c r="Z358" s="145">
        <f t="shared" si="10"/>
        <v>0</v>
      </c>
      <c r="AA358" s="193">
        <f t="shared" si="11"/>
        <v>0</v>
      </c>
      <c r="AB358" s="193">
        <f t="shared" si="12"/>
        <v>0</v>
      </c>
      <c r="AC358" s="194">
        <f t="shared" si="13"/>
        <v>0</v>
      </c>
      <c r="AD358" s="192">
        <f t="shared" si="2"/>
        <v>0</v>
      </c>
      <c r="AE358" s="195"/>
      <c r="AF358" s="5"/>
      <c r="AG358" s="196">
        <v>0</v>
      </c>
      <c r="AH358" s="197" t="str">
        <f t="shared" si="14"/>
        <v/>
      </c>
      <c r="AI358" s="198">
        <v>0</v>
      </c>
      <c r="AJ358" s="177"/>
      <c r="AK358" s="178"/>
      <c r="AL358" s="446"/>
      <c r="AM358" s="446"/>
      <c r="AN358" s="446"/>
      <c r="AO358" s="446"/>
      <c r="AP358" s="181"/>
      <c r="AQ358" s="5"/>
      <c r="AR358" s="5"/>
      <c r="AS358" s="5"/>
    </row>
    <row r="359" spans="1:45" s="10" customFormat="1" ht="38.25">
      <c r="A359" s="182">
        <v>25</v>
      </c>
      <c r="B359" s="183" t="s">
        <v>313</v>
      </c>
      <c r="C359" s="183" t="s">
        <v>335</v>
      </c>
      <c r="D359" s="408" t="s">
        <v>336</v>
      </c>
      <c r="E359" s="408"/>
      <c r="F359" s="409"/>
      <c r="G359" s="409"/>
      <c r="H359" s="409"/>
      <c r="I359" s="409"/>
      <c r="J359" s="184">
        <f t="shared" si="3"/>
        <v>1004</v>
      </c>
      <c r="K359" s="410" t="str">
        <f t="shared" si="4"/>
        <v>Gen Fund</v>
      </c>
      <c r="L359" s="410"/>
      <c r="M359" s="445">
        <f t="shared" si="5"/>
        <v>-100</v>
      </c>
      <c r="N359" s="445"/>
      <c r="O359" s="185">
        <v>0</v>
      </c>
      <c r="P359" s="186">
        <v>0</v>
      </c>
      <c r="Q359" s="187">
        <f t="shared" si="16"/>
        <v>0</v>
      </c>
      <c r="R359" s="188"/>
      <c r="S359" s="189"/>
      <c r="T359" s="190">
        <f t="shared" si="7"/>
        <v>0</v>
      </c>
      <c r="U359" s="191">
        <f t="shared" si="15"/>
        <v>0</v>
      </c>
      <c r="V359" s="191">
        <f t="shared" si="8"/>
        <v>0</v>
      </c>
      <c r="W359" s="191">
        <f t="shared" si="9"/>
        <v>0</v>
      </c>
      <c r="X359" s="192">
        <f t="shared" si="1"/>
        <v>0</v>
      </c>
      <c r="Y359" s="189"/>
      <c r="Z359" s="145">
        <f t="shared" si="10"/>
        <v>-100</v>
      </c>
      <c r="AA359" s="193">
        <f t="shared" si="11"/>
        <v>0</v>
      </c>
      <c r="AB359" s="193">
        <f t="shared" si="12"/>
        <v>0</v>
      </c>
      <c r="AC359" s="194">
        <f t="shared" si="13"/>
        <v>0</v>
      </c>
      <c r="AD359" s="192">
        <f t="shared" si="2"/>
        <v>-100</v>
      </c>
      <c r="AE359" s="195"/>
      <c r="AF359" s="5"/>
      <c r="AG359" s="196">
        <v>1004</v>
      </c>
      <c r="AH359" s="197" t="str">
        <f t="shared" si="14"/>
        <v>Gen Fund</v>
      </c>
      <c r="AI359" s="198">
        <v>-100</v>
      </c>
      <c r="AJ359" s="177"/>
      <c r="AK359" s="178"/>
      <c r="AL359" s="446"/>
      <c r="AM359" s="446"/>
      <c r="AN359" s="446"/>
      <c r="AO359" s="446"/>
      <c r="AP359" s="181"/>
      <c r="AQ359" s="5"/>
      <c r="AR359" s="5"/>
      <c r="AS359" s="5"/>
    </row>
    <row r="360" spans="1:45" s="10" customFormat="1" ht="51">
      <c r="A360" s="182">
        <v>26</v>
      </c>
      <c r="B360" s="183" t="s">
        <v>337</v>
      </c>
      <c r="C360" s="183" t="s">
        <v>338</v>
      </c>
      <c r="D360" s="408" t="s">
        <v>339</v>
      </c>
      <c r="E360" s="408"/>
      <c r="F360" s="409"/>
      <c r="G360" s="409"/>
      <c r="H360" s="409"/>
      <c r="I360" s="409"/>
      <c r="J360" s="184">
        <f t="shared" si="3"/>
        <v>1005</v>
      </c>
      <c r="K360" s="410" t="str">
        <f t="shared" si="4"/>
        <v>GF/Prgm</v>
      </c>
      <c r="L360" s="410"/>
      <c r="M360" s="445">
        <f t="shared" si="5"/>
        <v>303.89999999999998</v>
      </c>
      <c r="N360" s="445"/>
      <c r="O360" s="185">
        <v>1</v>
      </c>
      <c r="P360" s="186">
        <v>0</v>
      </c>
      <c r="Q360" s="187">
        <f t="shared" si="16"/>
        <v>0</v>
      </c>
      <c r="R360" s="188"/>
      <c r="S360" s="189"/>
      <c r="T360" s="190">
        <f t="shared" si="7"/>
        <v>0</v>
      </c>
      <c r="U360" s="191">
        <f t="shared" si="15"/>
        <v>303.89999999999998</v>
      </c>
      <c r="V360" s="191">
        <f t="shared" si="8"/>
        <v>0</v>
      </c>
      <c r="W360" s="191">
        <f t="shared" si="9"/>
        <v>0</v>
      </c>
      <c r="X360" s="192">
        <f t="shared" si="1"/>
        <v>303.89999999999998</v>
      </c>
      <c r="Y360" s="189"/>
      <c r="Z360" s="145">
        <f t="shared" si="10"/>
        <v>0</v>
      </c>
      <c r="AA360" s="193">
        <f t="shared" si="11"/>
        <v>303.89999999999998</v>
      </c>
      <c r="AB360" s="193">
        <f t="shared" si="12"/>
        <v>0</v>
      </c>
      <c r="AC360" s="194">
        <f t="shared" si="13"/>
        <v>0</v>
      </c>
      <c r="AD360" s="192">
        <f t="shared" si="2"/>
        <v>303.89999999999998</v>
      </c>
      <c r="AE360" s="195"/>
      <c r="AF360" s="5"/>
      <c r="AG360" s="196">
        <v>1005</v>
      </c>
      <c r="AH360" s="197" t="str">
        <f t="shared" si="14"/>
        <v>GF/Prgm</v>
      </c>
      <c r="AI360" s="198">
        <v>303.89999999999998</v>
      </c>
      <c r="AJ360" s="177"/>
      <c r="AK360" s="178"/>
      <c r="AL360" s="446"/>
      <c r="AM360" s="446"/>
      <c r="AN360" s="446"/>
      <c r="AO360" s="446"/>
      <c r="AP360" s="181"/>
      <c r="AQ360" s="5"/>
      <c r="AR360" s="5"/>
      <c r="AS360" s="5"/>
    </row>
    <row r="361" spans="1:45" s="10" customFormat="1" ht="51">
      <c r="A361" s="182">
        <v>27</v>
      </c>
      <c r="B361" s="183" t="s">
        <v>337</v>
      </c>
      <c r="C361" s="183" t="s">
        <v>338</v>
      </c>
      <c r="D361" s="408" t="s">
        <v>305</v>
      </c>
      <c r="E361" s="408"/>
      <c r="F361" s="409"/>
      <c r="G361" s="409"/>
      <c r="H361" s="409"/>
      <c r="I361" s="409"/>
      <c r="J361" s="184">
        <f t="shared" si="3"/>
        <v>1004</v>
      </c>
      <c r="K361" s="410" t="str">
        <f t="shared" si="4"/>
        <v>Gen Fund</v>
      </c>
      <c r="L361" s="410"/>
      <c r="M361" s="445">
        <f t="shared" si="5"/>
        <v>-303.89999999999998</v>
      </c>
      <c r="N361" s="445"/>
      <c r="O361" s="185">
        <v>1</v>
      </c>
      <c r="P361" s="186">
        <v>0</v>
      </c>
      <c r="Q361" s="187">
        <f t="shared" si="16"/>
        <v>0</v>
      </c>
      <c r="R361" s="188"/>
      <c r="S361" s="189"/>
      <c r="T361" s="190">
        <f t="shared" si="7"/>
        <v>-303.89999999999998</v>
      </c>
      <c r="U361" s="191">
        <f t="shared" si="15"/>
        <v>0</v>
      </c>
      <c r="V361" s="191">
        <f t="shared" si="8"/>
        <v>0</v>
      </c>
      <c r="W361" s="191">
        <f t="shared" si="9"/>
        <v>0</v>
      </c>
      <c r="X361" s="192">
        <f t="shared" si="1"/>
        <v>-303.89999999999998</v>
      </c>
      <c r="Y361" s="189"/>
      <c r="Z361" s="145">
        <f t="shared" si="10"/>
        <v>-303.89999999999998</v>
      </c>
      <c r="AA361" s="193">
        <f t="shared" si="11"/>
        <v>0</v>
      </c>
      <c r="AB361" s="193">
        <f t="shared" si="12"/>
        <v>0</v>
      </c>
      <c r="AC361" s="194">
        <f t="shared" si="13"/>
        <v>0</v>
      </c>
      <c r="AD361" s="192">
        <f t="shared" si="2"/>
        <v>-303.89999999999998</v>
      </c>
      <c r="AE361" s="195"/>
      <c r="AF361" s="5"/>
      <c r="AG361" s="196">
        <v>1004</v>
      </c>
      <c r="AH361" s="197" t="str">
        <f t="shared" si="14"/>
        <v>Gen Fund</v>
      </c>
      <c r="AI361" s="198">
        <v>-303.89999999999998</v>
      </c>
      <c r="AJ361" s="177"/>
      <c r="AK361" s="178"/>
      <c r="AL361" s="446"/>
      <c r="AM361" s="446"/>
      <c r="AN361" s="446"/>
      <c r="AO361" s="446"/>
      <c r="AP361" s="181"/>
      <c r="AQ361" s="5"/>
      <c r="AR361" s="5"/>
      <c r="AS361" s="5"/>
    </row>
    <row r="362" spans="1:45" s="10" customFormat="1" ht="51">
      <c r="A362" s="182">
        <v>28</v>
      </c>
      <c r="B362" s="183" t="s">
        <v>337</v>
      </c>
      <c r="C362" s="183" t="s">
        <v>338</v>
      </c>
      <c r="D362" s="408" t="s">
        <v>340</v>
      </c>
      <c r="E362" s="408"/>
      <c r="F362" s="409"/>
      <c r="G362" s="409"/>
      <c r="H362" s="409"/>
      <c r="I362" s="409"/>
      <c r="J362" s="184">
        <f t="shared" si="3"/>
        <v>0</v>
      </c>
      <c r="K362" s="410" t="str">
        <f t="shared" si="4"/>
        <v/>
      </c>
      <c r="L362" s="410"/>
      <c r="M362" s="445">
        <f t="shared" si="5"/>
        <v>0</v>
      </c>
      <c r="N362" s="445"/>
      <c r="O362" s="185">
        <v>1</v>
      </c>
      <c r="P362" s="186">
        <v>0</v>
      </c>
      <c r="Q362" s="187">
        <f t="shared" si="16"/>
        <v>0</v>
      </c>
      <c r="R362" s="188"/>
      <c r="S362" s="189"/>
      <c r="T362" s="190">
        <f t="shared" si="7"/>
        <v>0</v>
      </c>
      <c r="U362" s="191">
        <f t="shared" si="15"/>
        <v>0</v>
      </c>
      <c r="V362" s="191">
        <f t="shared" si="8"/>
        <v>0</v>
      </c>
      <c r="W362" s="191">
        <f t="shared" si="9"/>
        <v>0</v>
      </c>
      <c r="X362" s="192">
        <f t="shared" si="1"/>
        <v>0</v>
      </c>
      <c r="Y362" s="189"/>
      <c r="Z362" s="145">
        <f t="shared" si="10"/>
        <v>0</v>
      </c>
      <c r="AA362" s="193">
        <f t="shared" si="11"/>
        <v>0</v>
      </c>
      <c r="AB362" s="193">
        <f t="shared" si="12"/>
        <v>0</v>
      </c>
      <c r="AC362" s="194">
        <f t="shared" si="13"/>
        <v>0</v>
      </c>
      <c r="AD362" s="192">
        <f t="shared" si="2"/>
        <v>0</v>
      </c>
      <c r="AE362" s="195"/>
      <c r="AF362" s="5"/>
      <c r="AG362" s="196">
        <v>0</v>
      </c>
      <c r="AH362" s="197" t="str">
        <f t="shared" si="14"/>
        <v/>
      </c>
      <c r="AI362" s="198">
        <v>0</v>
      </c>
      <c r="AJ362" s="177"/>
      <c r="AK362" s="178"/>
      <c r="AL362" s="446"/>
      <c r="AM362" s="446"/>
      <c r="AN362" s="446"/>
      <c r="AO362" s="446"/>
      <c r="AP362" s="181"/>
      <c r="AQ362" s="5"/>
      <c r="AR362" s="5"/>
      <c r="AS362" s="5"/>
    </row>
    <row r="363" spans="1:45" s="10" customFormat="1" ht="51">
      <c r="A363" s="182">
        <v>29</v>
      </c>
      <c r="B363" s="183" t="s">
        <v>337</v>
      </c>
      <c r="C363" s="183" t="s">
        <v>338</v>
      </c>
      <c r="D363" s="408" t="s">
        <v>307</v>
      </c>
      <c r="E363" s="408"/>
      <c r="F363" s="409"/>
      <c r="G363" s="409"/>
      <c r="H363" s="409"/>
      <c r="I363" s="409"/>
      <c r="J363" s="184">
        <f t="shared" si="3"/>
        <v>0</v>
      </c>
      <c r="K363" s="410" t="str">
        <f t="shared" si="4"/>
        <v/>
      </c>
      <c r="L363" s="410"/>
      <c r="M363" s="445">
        <f t="shared" si="5"/>
        <v>0</v>
      </c>
      <c r="N363" s="445"/>
      <c r="O363" s="185">
        <v>1</v>
      </c>
      <c r="P363" s="186">
        <v>0</v>
      </c>
      <c r="Q363" s="187">
        <f t="shared" si="16"/>
        <v>0</v>
      </c>
      <c r="R363" s="188"/>
      <c r="S363" s="189"/>
      <c r="T363" s="190">
        <f t="shared" si="7"/>
        <v>0</v>
      </c>
      <c r="U363" s="191">
        <f t="shared" si="15"/>
        <v>0</v>
      </c>
      <c r="V363" s="191">
        <f t="shared" si="8"/>
        <v>0</v>
      </c>
      <c r="W363" s="191">
        <f t="shared" si="9"/>
        <v>0</v>
      </c>
      <c r="X363" s="192">
        <f t="shared" si="1"/>
        <v>0</v>
      </c>
      <c r="Y363" s="189"/>
      <c r="Z363" s="145">
        <f t="shared" si="10"/>
        <v>0</v>
      </c>
      <c r="AA363" s="193">
        <f t="shared" si="11"/>
        <v>0</v>
      </c>
      <c r="AB363" s="193">
        <f t="shared" si="12"/>
        <v>0</v>
      </c>
      <c r="AC363" s="194">
        <f t="shared" si="13"/>
        <v>0</v>
      </c>
      <c r="AD363" s="192">
        <f t="shared" si="2"/>
        <v>0</v>
      </c>
      <c r="AE363" s="195"/>
      <c r="AF363" s="5"/>
      <c r="AG363" s="196">
        <v>0</v>
      </c>
      <c r="AH363" s="197" t="str">
        <f t="shared" si="14"/>
        <v/>
      </c>
      <c r="AI363" s="198">
        <v>0</v>
      </c>
      <c r="AJ363" s="177"/>
      <c r="AK363" s="178"/>
      <c r="AL363" s="446"/>
      <c r="AM363" s="446"/>
      <c r="AN363" s="446"/>
      <c r="AO363" s="446"/>
      <c r="AP363" s="181"/>
      <c r="AQ363" s="5"/>
      <c r="AR363" s="5"/>
      <c r="AS363" s="5"/>
    </row>
    <row r="364" spans="1:45" s="10" customFormat="1" ht="54.75" customHeight="1">
      <c r="A364" s="182">
        <v>30</v>
      </c>
      <c r="B364" s="183" t="s">
        <v>341</v>
      </c>
      <c r="C364" s="183" t="s">
        <v>342</v>
      </c>
      <c r="D364" s="408" t="s">
        <v>343</v>
      </c>
      <c r="E364" s="408"/>
      <c r="F364" s="409"/>
      <c r="G364" s="409"/>
      <c r="H364" s="409"/>
      <c r="I364" s="409"/>
      <c r="J364" s="184">
        <f t="shared" si="3"/>
        <v>1004</v>
      </c>
      <c r="K364" s="410" t="str">
        <f t="shared" si="4"/>
        <v>Gen Fund</v>
      </c>
      <c r="L364" s="410"/>
      <c r="M364" s="445">
        <f t="shared" si="5"/>
        <v>200</v>
      </c>
      <c r="N364" s="445"/>
      <c r="O364" s="185">
        <v>1</v>
      </c>
      <c r="P364" s="186">
        <v>0</v>
      </c>
      <c r="Q364" s="187">
        <f t="shared" si="16"/>
        <v>0</v>
      </c>
      <c r="R364" s="188"/>
      <c r="S364" s="189"/>
      <c r="T364" s="190">
        <f t="shared" si="7"/>
        <v>200</v>
      </c>
      <c r="U364" s="191">
        <f t="shared" si="15"/>
        <v>0</v>
      </c>
      <c r="V364" s="191">
        <f t="shared" si="8"/>
        <v>0</v>
      </c>
      <c r="W364" s="191">
        <f t="shared" si="9"/>
        <v>0</v>
      </c>
      <c r="X364" s="192">
        <f t="shared" si="1"/>
        <v>200</v>
      </c>
      <c r="Y364" s="189"/>
      <c r="Z364" s="145">
        <f t="shared" si="10"/>
        <v>200</v>
      </c>
      <c r="AA364" s="193">
        <f t="shared" si="11"/>
        <v>0</v>
      </c>
      <c r="AB364" s="193">
        <f t="shared" si="12"/>
        <v>0</v>
      </c>
      <c r="AC364" s="194">
        <f t="shared" si="13"/>
        <v>0</v>
      </c>
      <c r="AD364" s="192">
        <f t="shared" si="2"/>
        <v>200</v>
      </c>
      <c r="AE364" s="195"/>
      <c r="AF364" s="5"/>
      <c r="AG364" s="196">
        <v>1004</v>
      </c>
      <c r="AH364" s="197" t="str">
        <f t="shared" si="14"/>
        <v>Gen Fund</v>
      </c>
      <c r="AI364" s="198">
        <v>200</v>
      </c>
      <c r="AJ364" s="177"/>
      <c r="AK364" s="178"/>
      <c r="AL364" s="446"/>
      <c r="AM364" s="446"/>
      <c r="AN364" s="446"/>
      <c r="AO364" s="446"/>
      <c r="AP364" s="181"/>
      <c r="AQ364" s="5"/>
      <c r="AR364" s="5"/>
      <c r="AS364" s="5"/>
    </row>
    <row r="365" spans="1:45" ht="12.75">
      <c r="A365" s="447">
        <v>31</v>
      </c>
      <c r="B365" s="448" t="s">
        <v>344</v>
      </c>
      <c r="C365" s="448" t="s">
        <v>345</v>
      </c>
      <c r="D365" s="408" t="s">
        <v>346</v>
      </c>
      <c r="E365" s="408"/>
      <c r="F365" s="409"/>
      <c r="G365" s="409"/>
      <c r="H365" s="409"/>
      <c r="I365" s="409"/>
      <c r="J365" s="199">
        <f t="shared" si="3"/>
        <v>1108</v>
      </c>
      <c r="K365" s="449" t="str">
        <f t="shared" si="4"/>
        <v>Stat Desig</v>
      </c>
      <c r="L365" s="449"/>
      <c r="M365" s="450">
        <f t="shared" si="5"/>
        <v>-710</v>
      </c>
      <c r="N365" s="450"/>
      <c r="O365" s="200">
        <v>1</v>
      </c>
      <c r="P365" s="395">
        <v>-3</v>
      </c>
      <c r="Q365" s="451">
        <f t="shared" si="16"/>
        <v>-3</v>
      </c>
      <c r="R365" s="452"/>
      <c r="S365" s="189"/>
      <c r="T365" s="201">
        <f t="shared" si="7"/>
        <v>0</v>
      </c>
      <c r="U365" s="202">
        <f t="shared" si="15"/>
        <v>0</v>
      </c>
      <c r="V365" s="202">
        <f t="shared" si="8"/>
        <v>-710</v>
      </c>
      <c r="W365" s="202">
        <f t="shared" si="9"/>
        <v>0</v>
      </c>
      <c r="X365" s="203">
        <f t="shared" si="1"/>
        <v>-710</v>
      </c>
      <c r="Y365" s="189"/>
      <c r="Z365" s="204">
        <f t="shared" si="10"/>
        <v>0</v>
      </c>
      <c r="AA365" s="205">
        <f t="shared" si="11"/>
        <v>0</v>
      </c>
      <c r="AB365" s="205">
        <f t="shared" si="12"/>
        <v>-710</v>
      </c>
      <c r="AC365" s="206">
        <f t="shared" si="13"/>
        <v>0</v>
      </c>
      <c r="AD365" s="203">
        <f t="shared" si="2"/>
        <v>-710</v>
      </c>
      <c r="AE365" s="195"/>
      <c r="AG365" s="207">
        <v>1108</v>
      </c>
      <c r="AH365" s="208" t="str">
        <f t="shared" si="14"/>
        <v>Stat Desig</v>
      </c>
      <c r="AI365" s="209">
        <v>-710</v>
      </c>
      <c r="AJ365" s="177"/>
      <c r="AK365" s="178"/>
      <c r="AL365" s="446"/>
      <c r="AM365" s="446"/>
      <c r="AN365" s="446"/>
      <c r="AO365" s="446"/>
      <c r="AP365" s="181"/>
    </row>
    <row r="366" spans="1:45" s="10" customFormat="1" ht="43.5" customHeight="1">
      <c r="A366" s="447" t="s">
        <v>347</v>
      </c>
      <c r="B366" s="448" t="s">
        <v>344</v>
      </c>
      <c r="C366" s="448" t="s">
        <v>345</v>
      </c>
      <c r="D366" s="408" t="s">
        <v>346</v>
      </c>
      <c r="E366" s="408"/>
      <c r="F366" s="409"/>
      <c r="G366" s="409"/>
      <c r="H366" s="409"/>
      <c r="I366" s="409"/>
      <c r="J366" s="184">
        <f t="shared" si="3"/>
        <v>1212</v>
      </c>
      <c r="K366" s="410" t="str">
        <f t="shared" si="4"/>
        <v>Stimulus09</v>
      </c>
      <c r="L366" s="410"/>
      <c r="M366" s="445">
        <f t="shared" si="5"/>
        <v>-2005.4</v>
      </c>
      <c r="N366" s="445"/>
      <c r="O366" s="185">
        <v>1</v>
      </c>
      <c r="P366" s="395" t="s">
        <v>348</v>
      </c>
      <c r="Q366" s="451" t="s">
        <v>324</v>
      </c>
      <c r="R366" s="452"/>
      <c r="S366" s="189"/>
      <c r="T366" s="190">
        <f t="shared" si="7"/>
        <v>0</v>
      </c>
      <c r="U366" s="191">
        <f t="shared" si="15"/>
        <v>0</v>
      </c>
      <c r="V366" s="191">
        <f t="shared" si="8"/>
        <v>0</v>
      </c>
      <c r="W366" s="191">
        <f t="shared" si="9"/>
        <v>-2005.4</v>
      </c>
      <c r="X366" s="192">
        <f t="shared" si="1"/>
        <v>-2005.4</v>
      </c>
      <c r="Y366" s="189"/>
      <c r="Z366" s="145">
        <f t="shared" si="10"/>
        <v>0</v>
      </c>
      <c r="AA366" s="193">
        <f t="shared" si="11"/>
        <v>0</v>
      </c>
      <c r="AB366" s="193">
        <f t="shared" si="12"/>
        <v>0</v>
      </c>
      <c r="AC366" s="194">
        <f t="shared" si="13"/>
        <v>-2005.4</v>
      </c>
      <c r="AD366" s="192">
        <f t="shared" si="2"/>
        <v>-2005.4</v>
      </c>
      <c r="AE366" s="195"/>
      <c r="AF366" s="5"/>
      <c r="AG366" s="196">
        <v>1212</v>
      </c>
      <c r="AH366" s="197" t="str">
        <f t="shared" si="14"/>
        <v>Stimulus09</v>
      </c>
      <c r="AI366" s="198">
        <v>-2005.4</v>
      </c>
      <c r="AJ366" s="177"/>
      <c r="AK366" s="178"/>
      <c r="AL366" s="446"/>
      <c r="AM366" s="446"/>
      <c r="AN366" s="446"/>
      <c r="AO366" s="446"/>
      <c r="AP366" s="181"/>
      <c r="AQ366" s="5"/>
      <c r="AR366" s="5"/>
      <c r="AS366" s="5"/>
    </row>
    <row r="367" spans="1:45" s="10" customFormat="1" ht="69" customHeight="1">
      <c r="A367" s="182">
        <v>32</v>
      </c>
      <c r="B367" s="183" t="s">
        <v>344</v>
      </c>
      <c r="C367" s="183" t="s">
        <v>345</v>
      </c>
      <c r="D367" s="408" t="s">
        <v>349</v>
      </c>
      <c r="E367" s="408"/>
      <c r="F367" s="409"/>
      <c r="G367" s="409"/>
      <c r="H367" s="409"/>
      <c r="I367" s="409"/>
      <c r="J367" s="184">
        <f t="shared" si="3"/>
        <v>0</v>
      </c>
      <c r="K367" s="410" t="str">
        <f t="shared" si="4"/>
        <v/>
      </c>
      <c r="L367" s="410"/>
      <c r="M367" s="445">
        <f t="shared" si="5"/>
        <v>0</v>
      </c>
      <c r="N367" s="445"/>
      <c r="O367" s="185">
        <v>1</v>
      </c>
      <c r="P367" s="186">
        <v>0</v>
      </c>
      <c r="Q367" s="187">
        <f t="shared" ref="Q367:Q378" si="17">P367</f>
        <v>0</v>
      </c>
      <c r="R367" s="188"/>
      <c r="S367" s="189"/>
      <c r="T367" s="190">
        <f t="shared" si="7"/>
        <v>0</v>
      </c>
      <c r="U367" s="191">
        <f t="shared" si="15"/>
        <v>0</v>
      </c>
      <c r="V367" s="191">
        <f t="shared" si="8"/>
        <v>0</v>
      </c>
      <c r="W367" s="191">
        <f t="shared" si="9"/>
        <v>0</v>
      </c>
      <c r="X367" s="192">
        <f t="shared" si="1"/>
        <v>0</v>
      </c>
      <c r="Y367" s="189"/>
      <c r="Z367" s="145">
        <f t="shared" si="10"/>
        <v>0</v>
      </c>
      <c r="AA367" s="193">
        <f t="shared" si="11"/>
        <v>0</v>
      </c>
      <c r="AB367" s="193">
        <f t="shared" si="12"/>
        <v>0</v>
      </c>
      <c r="AC367" s="194">
        <f t="shared" si="13"/>
        <v>0</v>
      </c>
      <c r="AD367" s="192">
        <f t="shared" si="2"/>
        <v>0</v>
      </c>
      <c r="AE367" s="195"/>
      <c r="AF367" s="5"/>
      <c r="AG367" s="196">
        <v>0</v>
      </c>
      <c r="AH367" s="197" t="str">
        <f t="shared" si="14"/>
        <v/>
      </c>
      <c r="AI367" s="198">
        <v>0</v>
      </c>
      <c r="AJ367" s="177"/>
      <c r="AK367" s="178"/>
      <c r="AL367" s="446"/>
      <c r="AM367" s="446"/>
      <c r="AN367" s="446"/>
      <c r="AO367" s="446"/>
      <c r="AP367" s="181"/>
      <c r="AQ367" s="5"/>
      <c r="AR367" s="5"/>
      <c r="AS367" s="5"/>
    </row>
    <row r="368" spans="1:45" s="10" customFormat="1" ht="45" customHeight="1">
      <c r="A368" s="182">
        <v>33</v>
      </c>
      <c r="B368" s="183" t="s">
        <v>344</v>
      </c>
      <c r="C368" s="183" t="s">
        <v>345</v>
      </c>
      <c r="D368" s="408" t="s">
        <v>350</v>
      </c>
      <c r="E368" s="408"/>
      <c r="F368" s="409"/>
      <c r="G368" s="409"/>
      <c r="H368" s="409"/>
      <c r="I368" s="409"/>
      <c r="J368" s="184">
        <f t="shared" si="3"/>
        <v>1004</v>
      </c>
      <c r="K368" s="410" t="str">
        <f t="shared" si="4"/>
        <v>Gen Fund</v>
      </c>
      <c r="L368" s="410"/>
      <c r="M368" s="445">
        <f t="shared" si="5"/>
        <v>-33.799999999999997</v>
      </c>
      <c r="N368" s="445"/>
      <c r="O368" s="185">
        <v>1</v>
      </c>
      <c r="P368" s="186">
        <v>0</v>
      </c>
      <c r="Q368" s="187">
        <f t="shared" si="17"/>
        <v>0</v>
      </c>
      <c r="R368" s="188"/>
      <c r="S368" s="189"/>
      <c r="T368" s="190">
        <f t="shared" si="7"/>
        <v>-33.799999999999997</v>
      </c>
      <c r="U368" s="191">
        <f t="shared" si="15"/>
        <v>0</v>
      </c>
      <c r="V368" s="191">
        <f t="shared" si="8"/>
        <v>0</v>
      </c>
      <c r="W368" s="191">
        <f t="shared" si="9"/>
        <v>0</v>
      </c>
      <c r="X368" s="192">
        <f t="shared" si="1"/>
        <v>-33.799999999999997</v>
      </c>
      <c r="Y368" s="189"/>
      <c r="Z368" s="145">
        <f t="shared" si="10"/>
        <v>-33.799999999999997</v>
      </c>
      <c r="AA368" s="193">
        <f t="shared" si="11"/>
        <v>0</v>
      </c>
      <c r="AB368" s="193">
        <f t="shared" si="12"/>
        <v>0</v>
      </c>
      <c r="AC368" s="194">
        <f t="shared" si="13"/>
        <v>0</v>
      </c>
      <c r="AD368" s="192">
        <f t="shared" si="2"/>
        <v>-33.799999999999997</v>
      </c>
      <c r="AE368" s="195"/>
      <c r="AF368" s="5"/>
      <c r="AG368" s="196">
        <v>1004</v>
      </c>
      <c r="AH368" s="197" t="str">
        <f t="shared" si="14"/>
        <v>Gen Fund</v>
      </c>
      <c r="AI368" s="198">
        <v>-33.799999999999997</v>
      </c>
      <c r="AJ368" s="177"/>
      <c r="AK368" s="178"/>
      <c r="AL368" s="446"/>
      <c r="AM368" s="446"/>
      <c r="AN368" s="446"/>
      <c r="AO368" s="446"/>
      <c r="AP368" s="181"/>
      <c r="AQ368" s="5"/>
      <c r="AR368" s="5"/>
      <c r="AS368" s="5"/>
    </row>
    <row r="369" spans="1:45" s="10" customFormat="1" ht="39" customHeight="1">
      <c r="A369" s="182">
        <v>34</v>
      </c>
      <c r="B369" s="183" t="s">
        <v>344</v>
      </c>
      <c r="C369" s="183" t="s">
        <v>345</v>
      </c>
      <c r="D369" s="408" t="s">
        <v>351</v>
      </c>
      <c r="E369" s="408"/>
      <c r="F369" s="409"/>
      <c r="G369" s="409"/>
      <c r="H369" s="409"/>
      <c r="I369" s="409"/>
      <c r="J369" s="184">
        <f t="shared" si="3"/>
        <v>0</v>
      </c>
      <c r="K369" s="410" t="str">
        <f t="shared" si="4"/>
        <v/>
      </c>
      <c r="L369" s="410"/>
      <c r="M369" s="445">
        <f t="shared" si="5"/>
        <v>0</v>
      </c>
      <c r="N369" s="445"/>
      <c r="O369" s="185">
        <v>1</v>
      </c>
      <c r="P369" s="186">
        <v>0</v>
      </c>
      <c r="Q369" s="187">
        <f t="shared" si="17"/>
        <v>0</v>
      </c>
      <c r="R369" s="188"/>
      <c r="S369" s="189"/>
      <c r="T369" s="190">
        <f t="shared" si="7"/>
        <v>0</v>
      </c>
      <c r="U369" s="191">
        <f t="shared" si="15"/>
        <v>0</v>
      </c>
      <c r="V369" s="191">
        <f t="shared" si="8"/>
        <v>0</v>
      </c>
      <c r="W369" s="191">
        <f t="shared" si="9"/>
        <v>0</v>
      </c>
      <c r="X369" s="192">
        <f t="shared" si="1"/>
        <v>0</v>
      </c>
      <c r="Y369" s="189"/>
      <c r="Z369" s="145">
        <f t="shared" si="10"/>
        <v>0</v>
      </c>
      <c r="AA369" s="193">
        <f t="shared" si="11"/>
        <v>0</v>
      </c>
      <c r="AB369" s="193">
        <f t="shared" si="12"/>
        <v>0</v>
      </c>
      <c r="AC369" s="194">
        <f t="shared" si="13"/>
        <v>0</v>
      </c>
      <c r="AD369" s="192">
        <f t="shared" si="2"/>
        <v>0</v>
      </c>
      <c r="AE369" s="195"/>
      <c r="AF369" s="5"/>
      <c r="AG369" s="196">
        <v>0</v>
      </c>
      <c r="AH369" s="197" t="str">
        <f t="shared" si="14"/>
        <v/>
      </c>
      <c r="AI369" s="198">
        <v>0</v>
      </c>
      <c r="AJ369" s="177"/>
      <c r="AK369" s="178"/>
      <c r="AL369" s="446"/>
      <c r="AM369" s="446"/>
      <c r="AN369" s="446"/>
      <c r="AO369" s="446"/>
      <c r="AP369" s="181"/>
      <c r="AQ369" s="5"/>
      <c r="AR369" s="5"/>
      <c r="AS369" s="5"/>
    </row>
    <row r="370" spans="1:45" s="10" customFormat="1" ht="42" customHeight="1">
      <c r="A370" s="182">
        <v>35</v>
      </c>
      <c r="B370" s="183" t="s">
        <v>344</v>
      </c>
      <c r="C370" s="183" t="s">
        <v>345</v>
      </c>
      <c r="D370" s="408" t="s">
        <v>352</v>
      </c>
      <c r="E370" s="408"/>
      <c r="F370" s="409"/>
      <c r="G370" s="409"/>
      <c r="H370" s="409"/>
      <c r="I370" s="409"/>
      <c r="J370" s="184">
        <f t="shared" si="3"/>
        <v>1004</v>
      </c>
      <c r="K370" s="410" t="str">
        <f t="shared" si="4"/>
        <v>Gen Fund</v>
      </c>
      <c r="L370" s="410"/>
      <c r="M370" s="445">
        <f t="shared" si="5"/>
        <v>-2000</v>
      </c>
      <c r="N370" s="445"/>
      <c r="O370" s="185">
        <v>2.5</v>
      </c>
      <c r="P370" s="186">
        <v>0</v>
      </c>
      <c r="Q370" s="187">
        <f t="shared" si="17"/>
        <v>0</v>
      </c>
      <c r="R370" s="188"/>
      <c r="S370" s="189"/>
      <c r="T370" s="190">
        <f t="shared" si="7"/>
        <v>-5000</v>
      </c>
      <c r="U370" s="191">
        <f t="shared" si="15"/>
        <v>0</v>
      </c>
      <c r="V370" s="191">
        <f t="shared" si="8"/>
        <v>0</v>
      </c>
      <c r="W370" s="191">
        <f t="shared" si="9"/>
        <v>0</v>
      </c>
      <c r="X370" s="192">
        <f t="shared" si="1"/>
        <v>-5000</v>
      </c>
      <c r="Y370" s="189"/>
      <c r="Z370" s="145">
        <f t="shared" si="10"/>
        <v>-2000</v>
      </c>
      <c r="AA370" s="193">
        <f t="shared" si="11"/>
        <v>0</v>
      </c>
      <c r="AB370" s="193">
        <f t="shared" si="12"/>
        <v>0</v>
      </c>
      <c r="AC370" s="194">
        <f t="shared" si="13"/>
        <v>0</v>
      </c>
      <c r="AD370" s="192">
        <f t="shared" si="2"/>
        <v>-2000</v>
      </c>
      <c r="AE370" s="195"/>
      <c r="AF370" s="5"/>
      <c r="AG370" s="196">
        <v>1004</v>
      </c>
      <c r="AH370" s="197" t="str">
        <f t="shared" si="14"/>
        <v>Gen Fund</v>
      </c>
      <c r="AI370" s="198">
        <v>-2000</v>
      </c>
      <c r="AJ370" s="177"/>
      <c r="AK370" s="178"/>
      <c r="AL370" s="446"/>
      <c r="AM370" s="446"/>
      <c r="AN370" s="446"/>
      <c r="AO370" s="446"/>
      <c r="AP370" s="181"/>
      <c r="AQ370" s="5"/>
      <c r="AR370" s="5"/>
      <c r="AS370" s="5"/>
    </row>
    <row r="371" spans="1:45" s="10" customFormat="1" ht="39.75" customHeight="1">
      <c r="A371" s="182">
        <v>36</v>
      </c>
      <c r="B371" s="183" t="s">
        <v>344</v>
      </c>
      <c r="C371" s="183" t="s">
        <v>345</v>
      </c>
      <c r="D371" s="408" t="s">
        <v>353</v>
      </c>
      <c r="E371" s="408"/>
      <c r="F371" s="409"/>
      <c r="G371" s="409"/>
      <c r="H371" s="409"/>
      <c r="I371" s="409"/>
      <c r="J371" s="184">
        <f t="shared" si="3"/>
        <v>1004</v>
      </c>
      <c r="K371" s="410" t="str">
        <f t="shared" si="4"/>
        <v>Gen Fund</v>
      </c>
      <c r="L371" s="410"/>
      <c r="M371" s="445">
        <f t="shared" si="5"/>
        <v>-66.3</v>
      </c>
      <c r="N371" s="445"/>
      <c r="O371" s="185">
        <v>1</v>
      </c>
      <c r="P371" s="186">
        <v>-1</v>
      </c>
      <c r="Q371" s="187">
        <f t="shared" si="17"/>
        <v>-1</v>
      </c>
      <c r="R371" s="188"/>
      <c r="S371" s="189"/>
      <c r="T371" s="190">
        <f t="shared" si="7"/>
        <v>-66.3</v>
      </c>
      <c r="U371" s="191">
        <f t="shared" si="15"/>
        <v>0</v>
      </c>
      <c r="V371" s="191">
        <f t="shared" si="8"/>
        <v>0</v>
      </c>
      <c r="W371" s="191">
        <f t="shared" si="9"/>
        <v>0</v>
      </c>
      <c r="X371" s="192">
        <f t="shared" si="1"/>
        <v>-66.3</v>
      </c>
      <c r="Y371" s="189"/>
      <c r="Z371" s="145">
        <f t="shared" si="10"/>
        <v>-66.3</v>
      </c>
      <c r="AA371" s="193">
        <f t="shared" si="11"/>
        <v>0</v>
      </c>
      <c r="AB371" s="193">
        <f t="shared" si="12"/>
        <v>0</v>
      </c>
      <c r="AC371" s="194">
        <f t="shared" si="13"/>
        <v>0</v>
      </c>
      <c r="AD371" s="192">
        <f t="shared" si="2"/>
        <v>-66.3</v>
      </c>
      <c r="AE371" s="195"/>
      <c r="AF371" s="5"/>
      <c r="AG371" s="196">
        <v>1004</v>
      </c>
      <c r="AH371" s="197" t="str">
        <f t="shared" si="14"/>
        <v>Gen Fund</v>
      </c>
      <c r="AI371" s="198">
        <v>-66.3</v>
      </c>
      <c r="AJ371" s="177"/>
      <c r="AK371" s="178"/>
      <c r="AL371" s="446"/>
      <c r="AM371" s="446"/>
      <c r="AN371" s="446"/>
      <c r="AO371" s="446"/>
      <c r="AP371" s="181"/>
      <c r="AQ371" s="5"/>
      <c r="AR371" s="5"/>
      <c r="AS371" s="5"/>
    </row>
    <row r="372" spans="1:45" s="10" customFormat="1" ht="38.25" customHeight="1">
      <c r="A372" s="182">
        <v>37</v>
      </c>
      <c r="B372" s="183" t="s">
        <v>344</v>
      </c>
      <c r="C372" s="183" t="s">
        <v>354</v>
      </c>
      <c r="D372" s="408" t="s">
        <v>307</v>
      </c>
      <c r="E372" s="408"/>
      <c r="F372" s="409"/>
      <c r="G372" s="409"/>
      <c r="H372" s="409"/>
      <c r="I372" s="409"/>
      <c r="J372" s="184">
        <f t="shared" si="3"/>
        <v>0</v>
      </c>
      <c r="K372" s="410" t="str">
        <f t="shared" si="4"/>
        <v/>
      </c>
      <c r="L372" s="410"/>
      <c r="M372" s="445">
        <f t="shared" si="5"/>
        <v>0</v>
      </c>
      <c r="N372" s="445"/>
      <c r="O372" s="185">
        <v>1</v>
      </c>
      <c r="P372" s="186">
        <v>0</v>
      </c>
      <c r="Q372" s="187">
        <f t="shared" si="17"/>
        <v>0</v>
      </c>
      <c r="R372" s="188"/>
      <c r="S372" s="189"/>
      <c r="T372" s="190">
        <f t="shared" si="7"/>
        <v>0</v>
      </c>
      <c r="U372" s="191">
        <f t="shared" si="15"/>
        <v>0</v>
      </c>
      <c r="V372" s="191">
        <f t="shared" si="8"/>
        <v>0</v>
      </c>
      <c r="W372" s="191">
        <f t="shared" si="9"/>
        <v>0</v>
      </c>
      <c r="X372" s="192">
        <f t="shared" si="1"/>
        <v>0</v>
      </c>
      <c r="Y372" s="189"/>
      <c r="Z372" s="145">
        <f t="shared" si="10"/>
        <v>0</v>
      </c>
      <c r="AA372" s="193">
        <f t="shared" si="11"/>
        <v>0</v>
      </c>
      <c r="AB372" s="193">
        <f t="shared" si="12"/>
        <v>0</v>
      </c>
      <c r="AC372" s="194">
        <f t="shared" si="13"/>
        <v>0</v>
      </c>
      <c r="AD372" s="192">
        <f t="shared" si="2"/>
        <v>0</v>
      </c>
      <c r="AE372" s="195"/>
      <c r="AF372" s="5"/>
      <c r="AG372" s="196">
        <v>0</v>
      </c>
      <c r="AH372" s="197" t="str">
        <f t="shared" si="14"/>
        <v/>
      </c>
      <c r="AI372" s="198">
        <v>0</v>
      </c>
      <c r="AJ372" s="177"/>
      <c r="AK372" s="178"/>
      <c r="AL372" s="446"/>
      <c r="AM372" s="446"/>
      <c r="AN372" s="446"/>
      <c r="AO372" s="446"/>
      <c r="AP372" s="181"/>
      <c r="AQ372" s="5"/>
      <c r="AR372" s="5"/>
      <c r="AS372" s="5"/>
    </row>
    <row r="373" spans="1:45" s="10" customFormat="1" ht="39.75" customHeight="1">
      <c r="A373" s="182">
        <v>38</v>
      </c>
      <c r="B373" s="183" t="s">
        <v>344</v>
      </c>
      <c r="C373" s="183" t="s">
        <v>355</v>
      </c>
      <c r="D373" s="408" t="s">
        <v>356</v>
      </c>
      <c r="E373" s="408"/>
      <c r="F373" s="409"/>
      <c r="G373" s="409"/>
      <c r="H373" s="409"/>
      <c r="I373" s="409"/>
      <c r="J373" s="184">
        <f t="shared" si="3"/>
        <v>1004</v>
      </c>
      <c r="K373" s="410" t="str">
        <f t="shared" si="4"/>
        <v>Gen Fund</v>
      </c>
      <c r="L373" s="410"/>
      <c r="M373" s="445">
        <f t="shared" si="5"/>
        <v>-42</v>
      </c>
      <c r="N373" s="445"/>
      <c r="O373" s="185">
        <v>0</v>
      </c>
      <c r="P373" s="186">
        <v>0</v>
      </c>
      <c r="Q373" s="187">
        <f t="shared" si="17"/>
        <v>0</v>
      </c>
      <c r="R373" s="188"/>
      <c r="S373" s="189"/>
      <c r="T373" s="190">
        <f t="shared" si="7"/>
        <v>0</v>
      </c>
      <c r="U373" s="191">
        <f t="shared" si="15"/>
        <v>0</v>
      </c>
      <c r="V373" s="191">
        <f t="shared" si="8"/>
        <v>0</v>
      </c>
      <c r="W373" s="191">
        <f t="shared" si="9"/>
        <v>0</v>
      </c>
      <c r="X373" s="192">
        <f t="shared" si="1"/>
        <v>0</v>
      </c>
      <c r="Y373" s="189"/>
      <c r="Z373" s="145">
        <f t="shared" si="10"/>
        <v>-42</v>
      </c>
      <c r="AA373" s="193">
        <f t="shared" si="11"/>
        <v>0</v>
      </c>
      <c r="AB373" s="193">
        <f t="shared" si="12"/>
        <v>0</v>
      </c>
      <c r="AC373" s="194">
        <f t="shared" si="13"/>
        <v>0</v>
      </c>
      <c r="AD373" s="192">
        <f t="shared" si="2"/>
        <v>-42</v>
      </c>
      <c r="AE373" s="195"/>
      <c r="AF373" s="5"/>
      <c r="AG373" s="196">
        <v>1004</v>
      </c>
      <c r="AH373" s="197" t="str">
        <f t="shared" si="14"/>
        <v>Gen Fund</v>
      </c>
      <c r="AI373" s="198">
        <v>-42</v>
      </c>
      <c r="AJ373" s="177"/>
      <c r="AK373" s="178"/>
      <c r="AL373" s="446"/>
      <c r="AM373" s="446"/>
      <c r="AN373" s="446"/>
      <c r="AO373" s="446"/>
      <c r="AP373" s="181"/>
      <c r="AQ373" s="5"/>
      <c r="AR373" s="5"/>
      <c r="AS373" s="5"/>
    </row>
    <row r="374" spans="1:45" s="10" customFormat="1" ht="51">
      <c r="A374" s="182">
        <v>39</v>
      </c>
      <c r="B374" s="183" t="s">
        <v>357</v>
      </c>
      <c r="C374" s="183" t="s">
        <v>358</v>
      </c>
      <c r="D374" s="408" t="s">
        <v>359</v>
      </c>
      <c r="E374" s="408"/>
      <c r="F374" s="409"/>
      <c r="G374" s="409"/>
      <c r="H374" s="409"/>
      <c r="I374" s="409"/>
      <c r="J374" s="184">
        <f t="shared" si="3"/>
        <v>1226</v>
      </c>
      <c r="K374" s="410" t="str">
        <f t="shared" si="4"/>
        <v xml:space="preserve">High Ed </v>
      </c>
      <c r="L374" s="410"/>
      <c r="M374" s="445">
        <f t="shared" si="5"/>
        <v>250</v>
      </c>
      <c r="N374" s="445"/>
      <c r="O374" s="185">
        <v>1</v>
      </c>
      <c r="P374" s="186">
        <v>0</v>
      </c>
      <c r="Q374" s="187">
        <f t="shared" si="17"/>
        <v>0</v>
      </c>
      <c r="R374" s="188"/>
      <c r="S374" s="189"/>
      <c r="T374" s="190">
        <f t="shared" si="7"/>
        <v>0</v>
      </c>
      <c r="U374" s="191">
        <f t="shared" si="15"/>
        <v>250</v>
      </c>
      <c r="V374" s="191">
        <f t="shared" si="8"/>
        <v>0</v>
      </c>
      <c r="W374" s="191">
        <f t="shared" si="9"/>
        <v>0</v>
      </c>
      <c r="X374" s="192">
        <f t="shared" si="1"/>
        <v>250</v>
      </c>
      <c r="Y374" s="189"/>
      <c r="Z374" s="145">
        <f t="shared" si="10"/>
        <v>0</v>
      </c>
      <c r="AA374" s="193">
        <f t="shared" si="11"/>
        <v>250</v>
      </c>
      <c r="AB374" s="193">
        <f t="shared" si="12"/>
        <v>0</v>
      </c>
      <c r="AC374" s="194">
        <f t="shared" si="13"/>
        <v>0</v>
      </c>
      <c r="AD374" s="192">
        <f t="shared" si="2"/>
        <v>250</v>
      </c>
      <c r="AE374" s="195"/>
      <c r="AF374" s="5"/>
      <c r="AG374" s="196">
        <v>1226</v>
      </c>
      <c r="AH374" s="197" t="str">
        <f t="shared" si="14"/>
        <v xml:space="preserve">High Ed </v>
      </c>
      <c r="AI374" s="198">
        <v>250</v>
      </c>
      <c r="AJ374" s="177"/>
      <c r="AK374" s="178"/>
      <c r="AL374" s="446"/>
      <c r="AM374" s="446"/>
      <c r="AN374" s="446"/>
      <c r="AO374" s="446"/>
      <c r="AP374" s="181"/>
      <c r="AQ374" s="5"/>
      <c r="AR374" s="5"/>
      <c r="AS374" s="5"/>
    </row>
    <row r="375" spans="1:45" s="10" customFormat="1" ht="51">
      <c r="A375" s="182">
        <v>40</v>
      </c>
      <c r="B375" s="183" t="s">
        <v>357</v>
      </c>
      <c r="C375" s="183" t="s">
        <v>358</v>
      </c>
      <c r="D375" s="408" t="s">
        <v>360</v>
      </c>
      <c r="E375" s="408"/>
      <c r="F375" s="409"/>
      <c r="G375" s="409"/>
      <c r="H375" s="409"/>
      <c r="I375" s="409"/>
      <c r="J375" s="184">
        <f t="shared" si="3"/>
        <v>1106</v>
      </c>
      <c r="K375" s="410" t="str">
        <f t="shared" si="4"/>
        <v>ASLC Rcpts</v>
      </c>
      <c r="L375" s="410"/>
      <c r="M375" s="445">
        <f t="shared" si="5"/>
        <v>359</v>
      </c>
      <c r="N375" s="445"/>
      <c r="O375" s="185">
        <v>0</v>
      </c>
      <c r="P375" s="186">
        <v>0</v>
      </c>
      <c r="Q375" s="187">
        <f t="shared" si="17"/>
        <v>0</v>
      </c>
      <c r="R375" s="188"/>
      <c r="S375" s="189"/>
      <c r="T375" s="190">
        <f t="shared" si="7"/>
        <v>0</v>
      </c>
      <c r="U375" s="191">
        <f t="shared" si="15"/>
        <v>0</v>
      </c>
      <c r="V375" s="191">
        <f t="shared" si="8"/>
        <v>0</v>
      </c>
      <c r="W375" s="191">
        <f t="shared" si="9"/>
        <v>0</v>
      </c>
      <c r="X375" s="192">
        <f t="shared" si="1"/>
        <v>0</v>
      </c>
      <c r="Y375" s="189"/>
      <c r="Z375" s="145">
        <f t="shared" si="10"/>
        <v>0</v>
      </c>
      <c r="AA375" s="193">
        <f t="shared" si="11"/>
        <v>0</v>
      </c>
      <c r="AB375" s="193">
        <f t="shared" si="12"/>
        <v>359</v>
      </c>
      <c r="AC375" s="194">
        <f t="shared" si="13"/>
        <v>0</v>
      </c>
      <c r="AD375" s="192">
        <f t="shared" si="2"/>
        <v>359</v>
      </c>
      <c r="AE375" s="195"/>
      <c r="AF375" s="5"/>
      <c r="AG375" s="196">
        <v>1106</v>
      </c>
      <c r="AH375" s="197" t="str">
        <f t="shared" si="14"/>
        <v>ASLC Rcpts</v>
      </c>
      <c r="AI375" s="198">
        <v>359</v>
      </c>
      <c r="AJ375" s="177"/>
      <c r="AK375" s="178"/>
      <c r="AL375" s="446"/>
      <c r="AM375" s="446"/>
      <c r="AN375" s="446"/>
      <c r="AO375" s="446"/>
      <c r="AP375" s="181"/>
      <c r="AQ375" s="5"/>
      <c r="AR375" s="5"/>
      <c r="AS375" s="5"/>
    </row>
    <row r="376" spans="1:45" s="10" customFormat="1" ht="51">
      <c r="A376" s="182">
        <v>41</v>
      </c>
      <c r="B376" s="183" t="s">
        <v>357</v>
      </c>
      <c r="C376" s="183" t="s">
        <v>358</v>
      </c>
      <c r="D376" s="408" t="s">
        <v>361</v>
      </c>
      <c r="E376" s="408"/>
      <c r="F376" s="409"/>
      <c r="G376" s="409"/>
      <c r="H376" s="409"/>
      <c r="I376" s="409"/>
      <c r="J376" s="184">
        <f t="shared" si="3"/>
        <v>1007</v>
      </c>
      <c r="K376" s="410" t="str">
        <f t="shared" si="4"/>
        <v>I/A Rcpts</v>
      </c>
      <c r="L376" s="410"/>
      <c r="M376" s="445">
        <f t="shared" si="5"/>
        <v>-359</v>
      </c>
      <c r="N376" s="445"/>
      <c r="O376" s="185">
        <v>1</v>
      </c>
      <c r="P376" s="186">
        <v>0</v>
      </c>
      <c r="Q376" s="187">
        <f t="shared" si="17"/>
        <v>0</v>
      </c>
      <c r="R376" s="188"/>
      <c r="S376" s="189"/>
      <c r="T376" s="190">
        <f t="shared" si="7"/>
        <v>0</v>
      </c>
      <c r="U376" s="191">
        <f t="shared" si="15"/>
        <v>0</v>
      </c>
      <c r="V376" s="191">
        <f t="shared" si="8"/>
        <v>-359</v>
      </c>
      <c r="W376" s="191">
        <f t="shared" si="9"/>
        <v>0</v>
      </c>
      <c r="X376" s="192">
        <f t="shared" si="1"/>
        <v>-359</v>
      </c>
      <c r="Y376" s="189"/>
      <c r="Z376" s="145">
        <f t="shared" si="10"/>
        <v>0</v>
      </c>
      <c r="AA376" s="193">
        <f t="shared" si="11"/>
        <v>0</v>
      </c>
      <c r="AB376" s="193">
        <f t="shared" si="12"/>
        <v>-359</v>
      </c>
      <c r="AC376" s="194">
        <f t="shared" si="13"/>
        <v>0</v>
      </c>
      <c r="AD376" s="192">
        <f t="shared" si="2"/>
        <v>-359</v>
      </c>
      <c r="AE376" s="195"/>
      <c r="AF376" s="5"/>
      <c r="AG376" s="196">
        <v>1007</v>
      </c>
      <c r="AH376" s="197" t="str">
        <f t="shared" si="14"/>
        <v>I/A Rcpts</v>
      </c>
      <c r="AI376" s="198">
        <v>-359</v>
      </c>
      <c r="AJ376" s="177"/>
      <c r="AK376" s="178"/>
      <c r="AL376" s="446"/>
      <c r="AM376" s="446"/>
      <c r="AN376" s="446"/>
      <c r="AO376" s="446"/>
      <c r="AP376" s="181"/>
      <c r="AQ376" s="5"/>
      <c r="AR376" s="5"/>
      <c r="AS376" s="5"/>
    </row>
    <row r="377" spans="1:45" s="10" customFormat="1" ht="51.75" thickBot="1">
      <c r="A377" s="182">
        <v>42</v>
      </c>
      <c r="B377" s="183" t="s">
        <v>357</v>
      </c>
      <c r="C377" s="183" t="s">
        <v>358</v>
      </c>
      <c r="D377" s="408" t="s">
        <v>307</v>
      </c>
      <c r="E377" s="408"/>
      <c r="F377" s="409"/>
      <c r="G377" s="409"/>
      <c r="H377" s="409"/>
      <c r="I377" s="409"/>
      <c r="J377" s="184">
        <f t="shared" si="3"/>
        <v>0</v>
      </c>
      <c r="K377" s="410" t="str">
        <f t="shared" si="4"/>
        <v/>
      </c>
      <c r="L377" s="410"/>
      <c r="M377" s="445">
        <f t="shared" si="5"/>
        <v>0</v>
      </c>
      <c r="N377" s="445"/>
      <c r="O377" s="185">
        <v>1</v>
      </c>
      <c r="P377" s="186">
        <v>0</v>
      </c>
      <c r="Q377" s="187">
        <f t="shared" si="17"/>
        <v>0</v>
      </c>
      <c r="R377" s="188"/>
      <c r="S377" s="189"/>
      <c r="T377" s="190">
        <f t="shared" si="7"/>
        <v>0</v>
      </c>
      <c r="U377" s="191">
        <f t="shared" si="15"/>
        <v>0</v>
      </c>
      <c r="V377" s="191">
        <f t="shared" si="8"/>
        <v>0</v>
      </c>
      <c r="W377" s="191">
        <f t="shared" si="9"/>
        <v>0</v>
      </c>
      <c r="X377" s="192">
        <f t="shared" si="1"/>
        <v>0</v>
      </c>
      <c r="Y377" s="189"/>
      <c r="Z377" s="145">
        <f t="shared" si="10"/>
        <v>0</v>
      </c>
      <c r="AA377" s="193">
        <f t="shared" si="11"/>
        <v>0</v>
      </c>
      <c r="AB377" s="193">
        <f t="shared" si="12"/>
        <v>0</v>
      </c>
      <c r="AC377" s="194">
        <f t="shared" si="13"/>
        <v>0</v>
      </c>
      <c r="AD377" s="192">
        <f t="shared" si="2"/>
        <v>0</v>
      </c>
      <c r="AE377" s="195"/>
      <c r="AF377" s="5"/>
      <c r="AG377" s="196">
        <v>0</v>
      </c>
      <c r="AH377" s="197" t="str">
        <f t="shared" si="14"/>
        <v/>
      </c>
      <c r="AI377" s="198">
        <v>0</v>
      </c>
      <c r="AJ377" s="177"/>
      <c r="AK377" s="178"/>
      <c r="AL377" s="446"/>
      <c r="AM377" s="446"/>
      <c r="AN377" s="446"/>
      <c r="AO377" s="446"/>
      <c r="AP377" s="181"/>
      <c r="AQ377" s="5"/>
      <c r="AR377" s="5"/>
      <c r="AS377" s="5"/>
    </row>
    <row r="378" spans="1:45" s="10" customFormat="1" ht="51.75" thickBot="1">
      <c r="A378" s="182">
        <v>43</v>
      </c>
      <c r="B378" s="183" t="s">
        <v>362</v>
      </c>
      <c r="C378" s="183" t="s">
        <v>362</v>
      </c>
      <c r="D378" s="408" t="s">
        <v>362</v>
      </c>
      <c r="E378" s="408"/>
      <c r="F378" s="409"/>
      <c r="G378" s="409"/>
      <c r="H378" s="409"/>
      <c r="I378" s="409"/>
      <c r="J378" s="184">
        <f t="shared" si="3"/>
        <v>1226</v>
      </c>
      <c r="K378" s="410" t="str">
        <f t="shared" si="4"/>
        <v xml:space="preserve">High Ed </v>
      </c>
      <c r="L378" s="410"/>
      <c r="M378" s="445">
        <f t="shared" si="5"/>
        <v>500</v>
      </c>
      <c r="N378" s="445"/>
      <c r="O378" s="319">
        <v>1</v>
      </c>
      <c r="P378" s="186">
        <v>0</v>
      </c>
      <c r="Q378" s="187">
        <f t="shared" si="17"/>
        <v>0</v>
      </c>
      <c r="R378" s="188"/>
      <c r="S378" s="189"/>
      <c r="T378" s="190">
        <f t="shared" si="7"/>
        <v>0</v>
      </c>
      <c r="U378" s="191">
        <f t="shared" si="15"/>
        <v>500</v>
      </c>
      <c r="V378" s="191">
        <f t="shared" si="8"/>
        <v>0</v>
      </c>
      <c r="W378" s="191">
        <f t="shared" si="9"/>
        <v>0</v>
      </c>
      <c r="X378" s="192">
        <f t="shared" si="1"/>
        <v>500</v>
      </c>
      <c r="Y378" s="189"/>
      <c r="Z378" s="145">
        <f t="shared" si="10"/>
        <v>0</v>
      </c>
      <c r="AA378" s="193">
        <f t="shared" si="11"/>
        <v>500</v>
      </c>
      <c r="AB378" s="193">
        <f t="shared" si="12"/>
        <v>0</v>
      </c>
      <c r="AC378" s="194">
        <f t="shared" si="13"/>
        <v>0</v>
      </c>
      <c r="AD378" s="192">
        <f t="shared" si="2"/>
        <v>500</v>
      </c>
      <c r="AE378" s="195"/>
      <c r="AF378" s="5"/>
      <c r="AG378" s="196">
        <v>1226</v>
      </c>
      <c r="AH378" s="197" t="str">
        <f t="shared" si="14"/>
        <v xml:space="preserve">High Ed </v>
      </c>
      <c r="AI378" s="198">
        <v>500</v>
      </c>
      <c r="AJ378" s="177"/>
      <c r="AK378" s="178"/>
      <c r="AL378" s="446"/>
      <c r="AM378" s="446"/>
      <c r="AN378" s="446"/>
      <c r="AO378" s="446"/>
      <c r="AP378" s="181"/>
      <c r="AQ378" s="5"/>
      <c r="AR378" s="5"/>
      <c r="AS378" s="5"/>
    </row>
    <row r="379" spans="1:45" s="10" customFormat="1" ht="27" customHeight="1" thickBot="1">
      <c r="A379" s="5"/>
      <c r="B379" s="210"/>
      <c r="C379" s="210"/>
      <c r="D379" s="453"/>
      <c r="E379" s="453"/>
      <c r="F379" s="453"/>
      <c r="G379" s="453"/>
      <c r="H379" s="453"/>
      <c r="I379" s="453"/>
      <c r="J379" s="210"/>
      <c r="K379" s="453"/>
      <c r="L379" s="453"/>
      <c r="M379" s="453"/>
      <c r="N379" s="453"/>
      <c r="O379" s="211"/>
      <c r="P379" s="211"/>
      <c r="Q379" s="211"/>
      <c r="R379" s="211"/>
      <c r="S379" s="212"/>
      <c r="T379" s="5"/>
      <c r="U379" s="5"/>
      <c r="V379" s="213"/>
      <c r="W379" s="5"/>
      <c r="X379" s="5"/>
      <c r="Y379" s="212"/>
      <c r="Z379" s="214"/>
      <c r="AA379" s="214"/>
      <c r="AB379" s="214"/>
      <c r="AC379" s="214"/>
      <c r="AD379" s="214"/>
      <c r="AE379" s="212"/>
      <c r="AF379" s="5"/>
      <c r="AG379" s="210"/>
      <c r="AH379" s="210"/>
      <c r="AI379" s="210"/>
      <c r="AJ379" s="5"/>
      <c r="AK379" s="178"/>
      <c r="AL379" s="210"/>
      <c r="AM379" s="210"/>
      <c r="AN379" s="210"/>
      <c r="AO379" s="210"/>
      <c r="AP379" s="181"/>
      <c r="AQ379" s="5"/>
      <c r="AR379" s="5"/>
      <c r="AS379" s="5"/>
    </row>
    <row r="380" spans="1:45" s="10" customFormat="1" ht="49.9" hidden="1" customHeight="1" thickBot="1">
      <c r="A380" s="454" t="s">
        <v>292</v>
      </c>
      <c r="B380" s="454"/>
      <c r="C380" s="454"/>
      <c r="D380" s="454"/>
      <c r="E380" s="454"/>
      <c r="F380" s="455" t="s">
        <v>363</v>
      </c>
      <c r="G380" s="455"/>
      <c r="H380" s="455"/>
      <c r="I380" s="455"/>
      <c r="J380" s="456" t="s">
        <v>294</v>
      </c>
      <c r="K380" s="456"/>
      <c r="L380" s="456"/>
      <c r="M380" s="457">
        <f>SUM(M381:M386)</f>
        <v>46831</v>
      </c>
      <c r="N380" s="457"/>
      <c r="O380" s="216"/>
      <c r="P380" s="217">
        <f>SUM(P381:P386)</f>
        <v>0</v>
      </c>
      <c r="Q380" s="218">
        <f>SUM(Q381:Q386)</f>
        <v>0</v>
      </c>
      <c r="R380" s="219"/>
      <c r="S380" s="212"/>
      <c r="T380" s="220">
        <f>SUM(T381:T386)</f>
        <v>0</v>
      </c>
      <c r="U380" s="221">
        <f>SUM(U381:U386)</f>
        <v>0</v>
      </c>
      <c r="V380" s="221">
        <f>SUM(V381:V386)</f>
        <v>0</v>
      </c>
      <c r="W380" s="221">
        <f>SUM(W381:W386)</f>
        <v>0</v>
      </c>
      <c r="X380" s="222">
        <f t="shared" ref="X380:X386" si="18">SUM(T380:W380)</f>
        <v>0</v>
      </c>
      <c r="Y380" s="212"/>
      <c r="Z380" s="220">
        <f>SUM(Z381:Z386)</f>
        <v>46831</v>
      </c>
      <c r="AA380" s="221">
        <f>SUM(AA381:AA386)</f>
        <v>0</v>
      </c>
      <c r="AB380" s="221">
        <f>SUM(AB381:AB386)</f>
        <v>0</v>
      </c>
      <c r="AC380" s="221">
        <f>SUM(AC381:AC386)</f>
        <v>0</v>
      </c>
      <c r="AD380" s="222">
        <f t="shared" ref="AD380:AD386" si="19">SUM(Z380:AC380)</f>
        <v>46831</v>
      </c>
      <c r="AE380" s="223"/>
      <c r="AF380" s="5"/>
      <c r="AG380" s="215"/>
      <c r="AH380" s="216"/>
      <c r="AI380" s="224">
        <f>SUM(AI381:AI386)</f>
        <v>46831</v>
      </c>
      <c r="AJ380" s="177"/>
      <c r="AK380" s="178"/>
      <c r="AL380" s="225"/>
      <c r="AM380" s="226"/>
      <c r="AN380" s="226"/>
      <c r="AO380" s="227"/>
      <c r="AP380" s="181"/>
      <c r="AQ380" s="5"/>
      <c r="AR380" s="5"/>
      <c r="AS380" s="5"/>
    </row>
    <row r="381" spans="1:45" s="10" customFormat="1" ht="14.25" hidden="1" customHeight="1" thickBot="1">
      <c r="A381" s="182">
        <v>1</v>
      </c>
      <c r="B381" s="183" t="s">
        <v>295</v>
      </c>
      <c r="C381" s="183" t="s">
        <v>296</v>
      </c>
      <c r="D381" s="408" t="s">
        <v>364</v>
      </c>
      <c r="E381" s="408"/>
      <c r="F381" s="409"/>
      <c r="G381" s="409"/>
      <c r="H381" s="409"/>
      <c r="I381" s="409"/>
      <c r="J381" s="184">
        <f t="shared" ref="J381:J386" si="20">AG381</f>
        <v>1004</v>
      </c>
      <c r="K381" s="410" t="str">
        <f t="shared" ref="K381:K386" si="21">IF(J381&gt;0,VLOOKUP(J381,$A$1:$B$300,2,0),"")</f>
        <v>Gen Fund</v>
      </c>
      <c r="L381" s="410"/>
      <c r="M381" s="445">
        <f t="shared" ref="M381:M386" si="22">AI381</f>
        <v>-1123874.8999999999</v>
      </c>
      <c r="N381" s="445"/>
      <c r="O381" s="185"/>
      <c r="P381" s="186">
        <v>0</v>
      </c>
      <c r="Q381" s="187">
        <f t="shared" ref="Q381:Q386" si="23">P381</f>
        <v>0</v>
      </c>
      <c r="R381" s="188"/>
      <c r="S381" s="189"/>
      <c r="T381" s="190">
        <f t="shared" ref="T381:T386" si="24">IF($J381&gt;0,IF(VLOOKUP($J381,$A$1:$C$300,3,0)="UGF",$M381*$O381,0),0)</f>
        <v>0</v>
      </c>
      <c r="U381" s="191">
        <f t="shared" ref="U381:U386" si="25">IF($J381&gt;0,IF(VLOOKUP($J381,$A$1:$C$300,3,0)="DGF",$M381*$O381,0),0)</f>
        <v>0</v>
      </c>
      <c r="V381" s="191">
        <f t="shared" ref="V381:V386" si="26">IF($J381&gt;0,IF(VLOOKUP($J381,$A$1:$C$300,3,0)="Other",$M381*$O381,0),0)</f>
        <v>0</v>
      </c>
      <c r="W381" s="191">
        <f t="shared" ref="W381:W386" si="27">IF($J381&gt;0,IF(VLOOKUP($J381,$A$1:$C$300,3,0)="Federal",$M381*$O381,0),0)</f>
        <v>0</v>
      </c>
      <c r="X381" s="192">
        <f t="shared" si="18"/>
        <v>0</v>
      </c>
      <c r="Y381" s="189"/>
      <c r="Z381" s="145">
        <f t="shared" ref="Z381:Z386" si="28">IF($AG381&gt;0,IF(VLOOKUP($AG381,$A$1:$C$300,3,0)="UGF",$AI381,0),0)</f>
        <v>-1123874.8999999999</v>
      </c>
      <c r="AA381" s="193">
        <f t="shared" ref="AA381:AA386" si="29">IF($AG381&gt;0,IF(VLOOKUP($AG381,$A$1:$C$300,3,0)="DGF",$AI381,0),0)</f>
        <v>0</v>
      </c>
      <c r="AB381" s="193">
        <f t="shared" ref="AB381:AB386" si="30">IF($AG381&gt;0,IF(VLOOKUP($AG381,$A$1:$C$300,3,0)="Other",$AI381,0),0)</f>
        <v>0</v>
      </c>
      <c r="AC381" s="194">
        <f t="shared" ref="AC381:AC386" si="31">IF($AG381&gt;0,IF(VLOOKUP($AG381,$A$1:$C$300,3,0)="Federal",$AI381,0),0)</f>
        <v>0</v>
      </c>
      <c r="AD381" s="192">
        <f t="shared" si="19"/>
        <v>-1123874.8999999999</v>
      </c>
      <c r="AE381" s="195"/>
      <c r="AF381" s="5"/>
      <c r="AG381" s="196">
        <v>1004</v>
      </c>
      <c r="AH381" s="197" t="str">
        <f t="shared" ref="AH381:AH386" si="32">IF(AG381&gt;0,VLOOKUP(AG381,$A$1:$B$300,2,0),"")</f>
        <v>Gen Fund</v>
      </c>
      <c r="AI381" s="198">
        <v>-1123874.8999999999</v>
      </c>
      <c r="AJ381" s="177"/>
      <c r="AK381" s="178"/>
      <c r="AL381" s="446"/>
      <c r="AM381" s="446"/>
      <c r="AN381" s="446"/>
      <c r="AO381" s="446"/>
      <c r="AP381" s="181"/>
      <c r="AQ381" s="5"/>
      <c r="AR381" s="5"/>
      <c r="AS381" s="5"/>
    </row>
    <row r="382" spans="1:45" s="10" customFormat="1" ht="14.25" hidden="1" customHeight="1" thickBot="1">
      <c r="A382" s="182">
        <v>2</v>
      </c>
      <c r="B382" s="183" t="s">
        <v>295</v>
      </c>
      <c r="C382" s="183" t="s">
        <v>296</v>
      </c>
      <c r="D382" s="408" t="s">
        <v>365</v>
      </c>
      <c r="E382" s="408"/>
      <c r="F382" s="409"/>
      <c r="G382" s="409"/>
      <c r="H382" s="409"/>
      <c r="I382" s="409"/>
      <c r="J382" s="184">
        <f t="shared" si="20"/>
        <v>1004</v>
      </c>
      <c r="K382" s="410" t="str">
        <f t="shared" si="21"/>
        <v>Gen Fund</v>
      </c>
      <c r="L382" s="410"/>
      <c r="M382" s="445">
        <f t="shared" si="22"/>
        <v>1177316.2</v>
      </c>
      <c r="N382" s="445"/>
      <c r="O382" s="185"/>
      <c r="P382" s="186">
        <v>0</v>
      </c>
      <c r="Q382" s="187">
        <f t="shared" si="23"/>
        <v>0</v>
      </c>
      <c r="R382" s="188"/>
      <c r="S382" s="189"/>
      <c r="T382" s="190">
        <f t="shared" si="24"/>
        <v>0</v>
      </c>
      <c r="U382" s="191">
        <f t="shared" si="25"/>
        <v>0</v>
      </c>
      <c r="V382" s="191">
        <f t="shared" si="26"/>
        <v>0</v>
      </c>
      <c r="W382" s="191">
        <f t="shared" si="27"/>
        <v>0</v>
      </c>
      <c r="X382" s="192">
        <f t="shared" si="18"/>
        <v>0</v>
      </c>
      <c r="Y382" s="189"/>
      <c r="Z382" s="145">
        <f t="shared" si="28"/>
        <v>1177316.2</v>
      </c>
      <c r="AA382" s="193">
        <f t="shared" si="29"/>
        <v>0</v>
      </c>
      <c r="AB382" s="193">
        <f t="shared" si="30"/>
        <v>0</v>
      </c>
      <c r="AC382" s="194">
        <f t="shared" si="31"/>
        <v>0</v>
      </c>
      <c r="AD382" s="192">
        <f t="shared" si="19"/>
        <v>1177316.2</v>
      </c>
      <c r="AE382" s="195"/>
      <c r="AF382" s="5"/>
      <c r="AG382" s="196">
        <v>1004</v>
      </c>
      <c r="AH382" s="197" t="str">
        <f t="shared" si="32"/>
        <v>Gen Fund</v>
      </c>
      <c r="AI382" s="198">
        <v>1177316.2</v>
      </c>
      <c r="AJ382" s="177"/>
      <c r="AK382" s="178"/>
      <c r="AL382" s="446"/>
      <c r="AM382" s="446"/>
      <c r="AN382" s="446"/>
      <c r="AO382" s="446"/>
      <c r="AP382" s="181"/>
      <c r="AQ382" s="5"/>
      <c r="AR382" s="5"/>
      <c r="AS382" s="5"/>
    </row>
    <row r="383" spans="1:45" s="10" customFormat="1" ht="14.25" hidden="1" customHeight="1" thickBot="1">
      <c r="A383" s="182">
        <v>3</v>
      </c>
      <c r="B383" s="183" t="s">
        <v>295</v>
      </c>
      <c r="C383" s="183" t="s">
        <v>296</v>
      </c>
      <c r="D383" s="408" t="s">
        <v>366</v>
      </c>
      <c r="E383" s="408"/>
      <c r="F383" s="409"/>
      <c r="G383" s="409"/>
      <c r="H383" s="409"/>
      <c r="I383" s="409"/>
      <c r="J383" s="184">
        <f t="shared" si="20"/>
        <v>1004</v>
      </c>
      <c r="K383" s="410" t="str">
        <f t="shared" si="21"/>
        <v>Gen Fund</v>
      </c>
      <c r="L383" s="410"/>
      <c r="M383" s="445">
        <f t="shared" si="22"/>
        <v>-9076.7000000000007</v>
      </c>
      <c r="N383" s="445"/>
      <c r="O383" s="185"/>
      <c r="P383" s="186">
        <v>0</v>
      </c>
      <c r="Q383" s="187">
        <f t="shared" si="23"/>
        <v>0</v>
      </c>
      <c r="R383" s="188"/>
      <c r="S383" s="189"/>
      <c r="T383" s="190">
        <f t="shared" si="24"/>
        <v>0</v>
      </c>
      <c r="U383" s="191">
        <f t="shared" si="25"/>
        <v>0</v>
      </c>
      <c r="V383" s="191">
        <f t="shared" si="26"/>
        <v>0</v>
      </c>
      <c r="W383" s="191">
        <f t="shared" si="27"/>
        <v>0</v>
      </c>
      <c r="X383" s="192">
        <f t="shared" si="18"/>
        <v>0</v>
      </c>
      <c r="Y383" s="189"/>
      <c r="Z383" s="145">
        <f t="shared" si="28"/>
        <v>-9076.7000000000007</v>
      </c>
      <c r="AA383" s="193">
        <f t="shared" si="29"/>
        <v>0</v>
      </c>
      <c r="AB383" s="193">
        <f t="shared" si="30"/>
        <v>0</v>
      </c>
      <c r="AC383" s="194">
        <f t="shared" si="31"/>
        <v>0</v>
      </c>
      <c r="AD383" s="192">
        <f t="shared" si="19"/>
        <v>-9076.7000000000007</v>
      </c>
      <c r="AE383" s="195"/>
      <c r="AF383" s="5"/>
      <c r="AG383" s="196">
        <v>1004</v>
      </c>
      <c r="AH383" s="197" t="str">
        <f t="shared" si="32"/>
        <v>Gen Fund</v>
      </c>
      <c r="AI383" s="198">
        <v>-9076.7000000000007</v>
      </c>
      <c r="AJ383" s="177"/>
      <c r="AK383" s="178"/>
      <c r="AL383" s="446"/>
      <c r="AM383" s="446"/>
      <c r="AN383" s="446"/>
      <c r="AO383" s="446"/>
      <c r="AP383" s="181"/>
      <c r="AQ383" s="5"/>
      <c r="AR383" s="5"/>
      <c r="AS383" s="5"/>
    </row>
    <row r="384" spans="1:45" s="10" customFormat="1" ht="14.25" hidden="1" customHeight="1" thickBot="1">
      <c r="A384" s="182">
        <v>4</v>
      </c>
      <c r="B384" s="183" t="s">
        <v>295</v>
      </c>
      <c r="C384" s="183" t="s">
        <v>367</v>
      </c>
      <c r="D384" s="408" t="s">
        <v>368</v>
      </c>
      <c r="E384" s="408"/>
      <c r="F384" s="409"/>
      <c r="G384" s="409"/>
      <c r="H384" s="409"/>
      <c r="I384" s="409"/>
      <c r="J384" s="184">
        <f t="shared" si="20"/>
        <v>1004</v>
      </c>
      <c r="K384" s="410" t="str">
        <f t="shared" si="21"/>
        <v>Gen Fund</v>
      </c>
      <c r="L384" s="410"/>
      <c r="M384" s="445">
        <f t="shared" si="22"/>
        <v>-76773.899999999994</v>
      </c>
      <c r="N384" s="445"/>
      <c r="O384" s="185"/>
      <c r="P384" s="186">
        <v>0</v>
      </c>
      <c r="Q384" s="187">
        <f t="shared" si="23"/>
        <v>0</v>
      </c>
      <c r="R384" s="188"/>
      <c r="S384" s="189"/>
      <c r="T384" s="190">
        <f t="shared" si="24"/>
        <v>0</v>
      </c>
      <c r="U384" s="191">
        <f t="shared" si="25"/>
        <v>0</v>
      </c>
      <c r="V384" s="191">
        <f t="shared" si="26"/>
        <v>0</v>
      </c>
      <c r="W384" s="191">
        <f t="shared" si="27"/>
        <v>0</v>
      </c>
      <c r="X384" s="192">
        <f t="shared" si="18"/>
        <v>0</v>
      </c>
      <c r="Y384" s="189"/>
      <c r="Z384" s="145">
        <f t="shared" si="28"/>
        <v>-76773.899999999994</v>
      </c>
      <c r="AA384" s="193">
        <f t="shared" si="29"/>
        <v>0</v>
      </c>
      <c r="AB384" s="193">
        <f t="shared" si="30"/>
        <v>0</v>
      </c>
      <c r="AC384" s="194">
        <f t="shared" si="31"/>
        <v>0</v>
      </c>
      <c r="AD384" s="192">
        <f t="shared" si="19"/>
        <v>-76773.899999999994</v>
      </c>
      <c r="AE384" s="195"/>
      <c r="AF384" s="5"/>
      <c r="AG384" s="196">
        <v>1004</v>
      </c>
      <c r="AH384" s="197" t="str">
        <f t="shared" si="32"/>
        <v>Gen Fund</v>
      </c>
      <c r="AI384" s="198">
        <v>-76773.899999999994</v>
      </c>
      <c r="AJ384" s="177"/>
      <c r="AK384" s="178"/>
      <c r="AL384" s="446"/>
      <c r="AM384" s="446"/>
      <c r="AN384" s="446"/>
      <c r="AO384" s="446"/>
      <c r="AP384" s="181"/>
      <c r="AQ384" s="5"/>
      <c r="AR384" s="5"/>
      <c r="AS384" s="5"/>
    </row>
    <row r="385" spans="1:45" s="10" customFormat="1" ht="14.25" hidden="1" customHeight="1" thickBot="1">
      <c r="A385" s="182">
        <v>5</v>
      </c>
      <c r="B385" s="183" t="s">
        <v>295</v>
      </c>
      <c r="C385" s="183" t="s">
        <v>367</v>
      </c>
      <c r="D385" s="408" t="s">
        <v>369</v>
      </c>
      <c r="E385" s="408"/>
      <c r="F385" s="409"/>
      <c r="G385" s="409"/>
      <c r="H385" s="409"/>
      <c r="I385" s="409"/>
      <c r="J385" s="184">
        <f t="shared" si="20"/>
        <v>1004</v>
      </c>
      <c r="K385" s="410" t="str">
        <f t="shared" si="21"/>
        <v>Gen Fund</v>
      </c>
      <c r="L385" s="410"/>
      <c r="M385" s="445">
        <f t="shared" si="22"/>
        <v>79624.7</v>
      </c>
      <c r="N385" s="445"/>
      <c r="O385" s="185"/>
      <c r="P385" s="186">
        <v>0</v>
      </c>
      <c r="Q385" s="187">
        <f t="shared" si="23"/>
        <v>0</v>
      </c>
      <c r="R385" s="188"/>
      <c r="S385" s="189"/>
      <c r="T385" s="190">
        <f t="shared" si="24"/>
        <v>0</v>
      </c>
      <c r="U385" s="191">
        <f t="shared" si="25"/>
        <v>0</v>
      </c>
      <c r="V385" s="191">
        <f t="shared" si="26"/>
        <v>0</v>
      </c>
      <c r="W385" s="191">
        <f t="shared" si="27"/>
        <v>0</v>
      </c>
      <c r="X385" s="192">
        <f t="shared" si="18"/>
        <v>0</v>
      </c>
      <c r="Y385" s="189"/>
      <c r="Z385" s="145">
        <f t="shared" si="28"/>
        <v>79624.7</v>
      </c>
      <c r="AA385" s="193">
        <f t="shared" si="29"/>
        <v>0</v>
      </c>
      <c r="AB385" s="193">
        <f t="shared" si="30"/>
        <v>0</v>
      </c>
      <c r="AC385" s="194">
        <f t="shared" si="31"/>
        <v>0</v>
      </c>
      <c r="AD385" s="192">
        <f t="shared" si="19"/>
        <v>79624.7</v>
      </c>
      <c r="AE385" s="195"/>
      <c r="AF385" s="5"/>
      <c r="AG385" s="196">
        <v>1004</v>
      </c>
      <c r="AH385" s="197" t="str">
        <f t="shared" si="32"/>
        <v>Gen Fund</v>
      </c>
      <c r="AI385" s="198">
        <v>79624.7</v>
      </c>
      <c r="AJ385" s="177"/>
      <c r="AK385" s="178"/>
      <c r="AL385" s="446"/>
      <c r="AM385" s="446"/>
      <c r="AN385" s="446"/>
      <c r="AO385" s="446"/>
      <c r="AP385" s="181"/>
      <c r="AQ385" s="5"/>
      <c r="AR385" s="5"/>
      <c r="AS385" s="5"/>
    </row>
    <row r="386" spans="1:45" s="10" customFormat="1" ht="14.25" hidden="1" customHeight="1" thickBot="1">
      <c r="A386" s="182">
        <v>6</v>
      </c>
      <c r="B386" s="183" t="s">
        <v>295</v>
      </c>
      <c r="C386" s="183" t="s">
        <v>367</v>
      </c>
      <c r="D386" s="408" t="s">
        <v>370</v>
      </c>
      <c r="E386" s="408"/>
      <c r="F386" s="409"/>
      <c r="G386" s="409"/>
      <c r="H386" s="409"/>
      <c r="I386" s="409"/>
      <c r="J386" s="184">
        <f t="shared" si="20"/>
        <v>1004</v>
      </c>
      <c r="K386" s="410" t="str">
        <f t="shared" si="21"/>
        <v>Gen Fund</v>
      </c>
      <c r="L386" s="410"/>
      <c r="M386" s="445">
        <f t="shared" si="22"/>
        <v>-384.4</v>
      </c>
      <c r="N386" s="445"/>
      <c r="O386" s="185"/>
      <c r="P386" s="186">
        <v>0</v>
      </c>
      <c r="Q386" s="187">
        <f t="shared" si="23"/>
        <v>0</v>
      </c>
      <c r="R386" s="188"/>
      <c r="S386" s="189"/>
      <c r="T386" s="190">
        <f t="shared" si="24"/>
        <v>0</v>
      </c>
      <c r="U386" s="191">
        <f t="shared" si="25"/>
        <v>0</v>
      </c>
      <c r="V386" s="191">
        <f t="shared" si="26"/>
        <v>0</v>
      </c>
      <c r="W386" s="191">
        <f t="shared" si="27"/>
        <v>0</v>
      </c>
      <c r="X386" s="192">
        <f t="shared" si="18"/>
        <v>0</v>
      </c>
      <c r="Y386" s="189"/>
      <c r="Z386" s="145">
        <f t="shared" si="28"/>
        <v>-384.4</v>
      </c>
      <c r="AA386" s="193">
        <f t="shared" si="29"/>
        <v>0</v>
      </c>
      <c r="AB386" s="193">
        <f t="shared" si="30"/>
        <v>0</v>
      </c>
      <c r="AC386" s="194">
        <f t="shared" si="31"/>
        <v>0</v>
      </c>
      <c r="AD386" s="192">
        <f t="shared" si="19"/>
        <v>-384.4</v>
      </c>
      <c r="AE386" s="195"/>
      <c r="AF386" s="5"/>
      <c r="AG386" s="196">
        <v>1004</v>
      </c>
      <c r="AH386" s="197" t="str">
        <f t="shared" si="32"/>
        <v>Gen Fund</v>
      </c>
      <c r="AI386" s="198">
        <v>-384.4</v>
      </c>
      <c r="AJ386" s="177"/>
      <c r="AK386" s="178"/>
      <c r="AL386" s="446"/>
      <c r="AM386" s="446"/>
      <c r="AN386" s="446"/>
      <c r="AO386" s="446"/>
      <c r="AP386" s="181"/>
      <c r="AQ386" s="5"/>
      <c r="AR386" s="5"/>
      <c r="AS386" s="5"/>
    </row>
    <row r="387" spans="1:45" s="232" customFormat="1" ht="27" hidden="1" customHeight="1" thickBot="1">
      <c r="A387" s="14"/>
      <c r="B387" s="210"/>
      <c r="C387" s="210"/>
      <c r="D387" s="412"/>
      <c r="E387" s="412"/>
      <c r="F387" s="413"/>
      <c r="G387" s="413"/>
      <c r="H387" s="413"/>
      <c r="I387" s="413"/>
      <c r="J387" s="228"/>
      <c r="K387" s="413"/>
      <c r="L387" s="413"/>
      <c r="M387" s="458"/>
      <c r="N387" s="458"/>
      <c r="O387" s="228"/>
      <c r="P387" s="211"/>
      <c r="Q387" s="211"/>
      <c r="R387" s="211"/>
      <c r="S387" s="212"/>
      <c r="T387" s="15"/>
      <c r="U387" s="15"/>
      <c r="V387" s="15"/>
      <c r="W387" s="15"/>
      <c r="X387" s="15"/>
      <c r="Y387" s="212"/>
      <c r="Z387" s="229"/>
      <c r="AA387" s="229"/>
      <c r="AB387" s="229"/>
      <c r="AC387" s="229"/>
      <c r="AD387" s="230"/>
      <c r="AE387" s="212"/>
      <c r="AF387" s="5"/>
      <c r="AG387" s="228"/>
      <c r="AH387" s="211"/>
      <c r="AI387" s="231"/>
      <c r="AJ387" s="5"/>
      <c r="AK387" s="178"/>
      <c r="AL387" s="211"/>
      <c r="AM387" s="211"/>
      <c r="AN387" s="211"/>
      <c r="AO387" s="211"/>
      <c r="AP387" s="181"/>
      <c r="AQ387" s="5"/>
      <c r="AR387" s="5"/>
      <c r="AS387" s="5"/>
    </row>
    <row r="388" spans="1:45" s="10" customFormat="1" ht="49.9" hidden="1" customHeight="1" thickBot="1">
      <c r="A388" s="454"/>
      <c r="B388" s="454"/>
      <c r="C388" s="454"/>
      <c r="D388" s="454"/>
      <c r="E388" s="454"/>
      <c r="F388" s="459" t="s">
        <v>396</v>
      </c>
      <c r="G388" s="459"/>
      <c r="H388" s="459"/>
      <c r="I388" s="459"/>
      <c r="J388" s="456" t="s">
        <v>294</v>
      </c>
      <c r="K388" s="456"/>
      <c r="L388" s="456"/>
      <c r="M388" s="457">
        <f>SUM(M389:M390)</f>
        <v>0</v>
      </c>
      <c r="N388" s="457"/>
      <c r="O388" s="216"/>
      <c r="P388" s="217">
        <f>SUM(P389:P390)</f>
        <v>0</v>
      </c>
      <c r="Q388" s="218">
        <f>SUM(Q389:Q390)</f>
        <v>0</v>
      </c>
      <c r="R388" s="219"/>
      <c r="S388" s="212"/>
      <c r="T388" s="220">
        <f>SUM(T389:T390)</f>
        <v>0</v>
      </c>
      <c r="U388" s="221">
        <f>SUM(U389:U390)</f>
        <v>0</v>
      </c>
      <c r="V388" s="221">
        <f>SUM(V389:V390)</f>
        <v>0</v>
      </c>
      <c r="W388" s="221">
        <f>SUM(W389:W390)</f>
        <v>0</v>
      </c>
      <c r="X388" s="222">
        <f>SUM(T388:W388)</f>
        <v>0</v>
      </c>
      <c r="Y388" s="212"/>
      <c r="Z388" s="220">
        <f>SUM(Z389:Z390)</f>
        <v>0</v>
      </c>
      <c r="AA388" s="221">
        <f>SUM(AA389:AA390)</f>
        <v>0</v>
      </c>
      <c r="AB388" s="221">
        <f>SUM(AB389:AB390)</f>
        <v>0</v>
      </c>
      <c r="AC388" s="221">
        <f>SUM(AC389:AC390)</f>
        <v>0</v>
      </c>
      <c r="AD388" s="222">
        <f>SUM(Z388:AC388)</f>
        <v>0</v>
      </c>
      <c r="AE388" s="223"/>
      <c r="AF388" s="5"/>
      <c r="AG388" s="215"/>
      <c r="AH388" s="216"/>
      <c r="AI388" s="224">
        <f>SUM(AI389:AI390)</f>
        <v>0</v>
      </c>
      <c r="AJ388" s="177"/>
      <c r="AK388" s="178"/>
      <c r="AL388" s="225"/>
      <c r="AM388" s="226"/>
      <c r="AN388" s="226"/>
      <c r="AO388" s="227"/>
      <c r="AP388" s="181"/>
      <c r="AQ388" s="5"/>
      <c r="AR388" s="5"/>
      <c r="AS388" s="5"/>
    </row>
    <row r="389" spans="1:45" s="10" customFormat="1" ht="14.25" hidden="1" customHeight="1" thickBot="1">
      <c r="A389" s="182">
        <v>1</v>
      </c>
      <c r="B389" s="183" t="s">
        <v>371</v>
      </c>
      <c r="C389" s="183" t="s">
        <v>372</v>
      </c>
      <c r="D389" s="408" t="s">
        <v>373</v>
      </c>
      <c r="E389" s="408"/>
      <c r="F389" s="409"/>
      <c r="G389" s="409"/>
      <c r="H389" s="409"/>
      <c r="I389" s="409"/>
      <c r="J389" s="233">
        <f>AG389</f>
        <v>1002</v>
      </c>
      <c r="K389" s="449" t="str">
        <f>IF(J389&gt;0,VLOOKUP(J389,$A$1:$B$300,2,0),"")</f>
        <v>Fed Rcpts</v>
      </c>
      <c r="L389" s="449"/>
      <c r="M389" s="450">
        <f>AI389</f>
        <v>0</v>
      </c>
      <c r="N389" s="450"/>
      <c r="O389" s="200"/>
      <c r="P389" s="186">
        <v>0</v>
      </c>
      <c r="Q389" s="187">
        <f>P389</f>
        <v>0</v>
      </c>
      <c r="R389" s="188"/>
      <c r="S389" s="189"/>
      <c r="T389" s="201">
        <f>IF($J389&gt;0,IF(VLOOKUP($J389,$A$1:$C$300,3,0)="UGF",$M389*$O389,0),0)</f>
        <v>0</v>
      </c>
      <c r="U389" s="202">
        <f>IF($J389&gt;0,IF(VLOOKUP($J389,$A$1:$C$300,3,0)="DGF",$M389*$O389,0),0)</f>
        <v>0</v>
      </c>
      <c r="V389" s="202">
        <f>IF($J389&gt;0,IF(VLOOKUP($J389,$A$1:$C$300,3,0)="Other",$M389*$O389,0),0)</f>
        <v>0</v>
      </c>
      <c r="W389" s="202">
        <f>IF($J389&gt;0,IF(VLOOKUP($J389,$A$1:$C$300,3,0)="Federal",$M389*$O389,0),0)</f>
        <v>0</v>
      </c>
      <c r="X389" s="203">
        <f>SUM(T389:W389)</f>
        <v>0</v>
      </c>
      <c r="Y389" s="189"/>
      <c r="Z389" s="204">
        <f>IF($AG389&gt;0,IF(VLOOKUP($AG389,$A$1:$C$300,3,0)="UGF",$AI389,0),0)</f>
        <v>0</v>
      </c>
      <c r="AA389" s="205">
        <f>IF($AG389&gt;0,IF(VLOOKUP($AG389,$A$1:$C$300,3,0)="DGF",$AI389,0),0)</f>
        <v>0</v>
      </c>
      <c r="AB389" s="205">
        <f>IF($AG389&gt;0,IF(VLOOKUP($AG389,$A$1:$C$300,3,0)="Other",$AI389,0),0)</f>
        <v>0</v>
      </c>
      <c r="AC389" s="206">
        <f>IF($AG389&gt;0,IF(VLOOKUP($AG389,$A$1:$C$300,3,0)="Federal",$AI389,0),0)</f>
        <v>0</v>
      </c>
      <c r="AD389" s="203">
        <f>SUM(Z389:AC389)</f>
        <v>0</v>
      </c>
      <c r="AE389" s="195"/>
      <c r="AF389" s="5"/>
      <c r="AG389" s="207">
        <v>1002</v>
      </c>
      <c r="AH389" s="208" t="str">
        <f>IF(AG389&gt;0,VLOOKUP(AG389,$A$1:$B$300,2,0),"")</f>
        <v>Fed Rcpts</v>
      </c>
      <c r="AI389" s="209">
        <v>0</v>
      </c>
      <c r="AJ389" s="177"/>
      <c r="AK389" s="178"/>
      <c r="AL389" s="446"/>
      <c r="AM389" s="446"/>
      <c r="AN389" s="446"/>
      <c r="AO389" s="446"/>
      <c r="AP389" s="181"/>
      <c r="AQ389" s="5"/>
      <c r="AR389" s="5"/>
      <c r="AS389" s="5"/>
    </row>
    <row r="390" spans="1:45" s="10" customFormat="1" ht="14.25" hidden="1" customHeight="1" thickBot="1">
      <c r="A390" s="182">
        <v>1</v>
      </c>
      <c r="B390" s="183" t="s">
        <v>374</v>
      </c>
      <c r="C390" s="183" t="s">
        <v>372</v>
      </c>
      <c r="D390" s="408" t="s">
        <v>373</v>
      </c>
      <c r="E390" s="408"/>
      <c r="F390" s="409"/>
      <c r="G390" s="409"/>
      <c r="H390" s="409"/>
      <c r="I390" s="409"/>
      <c r="J390" s="184">
        <f>AG390</f>
        <v>1002</v>
      </c>
      <c r="K390" s="410" t="str">
        <f>IF(J390&gt;0,VLOOKUP(J390,$A$1:$B$300,2,0),"")</f>
        <v>Fed Rcpts</v>
      </c>
      <c r="L390" s="410"/>
      <c r="M390" s="445">
        <f>AI390</f>
        <v>0</v>
      </c>
      <c r="N390" s="445"/>
      <c r="O390" s="185"/>
      <c r="P390" s="186">
        <v>0</v>
      </c>
      <c r="Q390" s="187">
        <f>P390</f>
        <v>0</v>
      </c>
      <c r="R390" s="188"/>
      <c r="S390" s="189"/>
      <c r="T390" s="190">
        <f>IF($J390&gt;0,IF(VLOOKUP($J390,$A$1:$C$300,3,0)="UGF",$M390*$O390,0),0)</f>
        <v>0</v>
      </c>
      <c r="U390" s="191">
        <f>IF($J390&gt;0,IF(VLOOKUP($J390,$A$1:$C$300,3,0)="DGF",$M390*$O390,0),0)</f>
        <v>0</v>
      </c>
      <c r="V390" s="191">
        <f>IF($J390&gt;0,IF(VLOOKUP($J390,$A$1:$C$300,3,0)="Other",$M390*$O390,0),0)</f>
        <v>0</v>
      </c>
      <c r="W390" s="191">
        <f>IF($J390&gt;0,IF(VLOOKUP($J390,$A$1:$C$300,3,0)="Federal",$M390*$O390,0),0)</f>
        <v>0</v>
      </c>
      <c r="X390" s="192">
        <f>SUM(T390:W390)</f>
        <v>0</v>
      </c>
      <c r="Y390" s="189"/>
      <c r="Z390" s="145">
        <f>IF($AG390&gt;0,IF(VLOOKUP($AG390,$A$1:$C$300,3,0)="UGF",$AI390,0),0)</f>
        <v>0</v>
      </c>
      <c r="AA390" s="193">
        <f>IF($AG390&gt;0,IF(VLOOKUP($AG390,$A$1:$C$300,3,0)="DGF",$AI390,0),0)</f>
        <v>0</v>
      </c>
      <c r="AB390" s="193">
        <f>IF($AG390&gt;0,IF(VLOOKUP($AG390,$A$1:$C$300,3,0)="Other",$AI390,0),0)</f>
        <v>0</v>
      </c>
      <c r="AC390" s="194">
        <f>IF($AG390&gt;0,IF(VLOOKUP($AG390,$A$1:$C$300,3,0)="Federal",$AI390,0),0)</f>
        <v>0</v>
      </c>
      <c r="AD390" s="192">
        <f>SUM(Z390:AC390)</f>
        <v>0</v>
      </c>
      <c r="AE390" s="195"/>
      <c r="AF390" s="5"/>
      <c r="AG390" s="196">
        <v>1002</v>
      </c>
      <c r="AH390" s="197" t="str">
        <f>IF(AG390&gt;0,VLOOKUP(AG390,$A$1:$B$300,2,0),"")</f>
        <v>Fed Rcpts</v>
      </c>
      <c r="AI390" s="198">
        <v>0</v>
      </c>
      <c r="AJ390" s="177"/>
      <c r="AK390" s="178"/>
      <c r="AL390" s="446"/>
      <c r="AM390" s="446"/>
      <c r="AN390" s="446"/>
      <c r="AO390" s="446"/>
      <c r="AP390" s="181"/>
      <c r="AQ390" s="5"/>
      <c r="AR390" s="5"/>
      <c r="AS390" s="5"/>
    </row>
    <row r="391" spans="1:45" s="232" customFormat="1" ht="27" hidden="1" customHeight="1" thickBot="1">
      <c r="A391" s="14"/>
      <c r="B391" s="210"/>
      <c r="C391" s="210"/>
      <c r="D391" s="412"/>
      <c r="E391" s="412"/>
      <c r="F391" s="413"/>
      <c r="G391" s="413"/>
      <c r="H391" s="413"/>
      <c r="I391" s="413"/>
      <c r="J391" s="228"/>
      <c r="K391" s="413"/>
      <c r="L391" s="413"/>
      <c r="M391" s="458"/>
      <c r="N391" s="458"/>
      <c r="O391" s="228"/>
      <c r="P391" s="211"/>
      <c r="Q391" s="211"/>
      <c r="R391" s="211"/>
      <c r="S391" s="212"/>
      <c r="T391" s="15"/>
      <c r="U391" s="15"/>
      <c r="V391" s="15"/>
      <c r="W391" s="15"/>
      <c r="X391" s="15"/>
      <c r="Y391" s="212"/>
      <c r="Z391" s="229"/>
      <c r="AA391" s="229"/>
      <c r="AB391" s="229"/>
      <c r="AC391" s="229"/>
      <c r="AD391" s="230"/>
      <c r="AE391" s="212"/>
      <c r="AF391" s="5"/>
      <c r="AG391" s="228"/>
      <c r="AH391" s="211"/>
      <c r="AI391" s="231"/>
      <c r="AJ391" s="5"/>
      <c r="AK391" s="178"/>
      <c r="AL391" s="211"/>
      <c r="AM391" s="211"/>
      <c r="AN391" s="211"/>
      <c r="AO391" s="211"/>
      <c r="AP391" s="181"/>
      <c r="AQ391" s="5"/>
      <c r="AR391" s="5"/>
      <c r="AS391" s="5"/>
    </row>
    <row r="392" spans="1:45" s="10" customFormat="1" ht="49.9" customHeight="1" thickBot="1">
      <c r="A392" s="460" t="s">
        <v>375</v>
      </c>
      <c r="B392" s="460"/>
      <c r="C392" s="460"/>
      <c r="D392" s="460"/>
      <c r="E392" s="460"/>
      <c r="F392" s="461" t="s">
        <v>293</v>
      </c>
      <c r="G392" s="461"/>
      <c r="H392" s="461"/>
      <c r="I392" s="461"/>
      <c r="J392" s="462" t="s">
        <v>294</v>
      </c>
      <c r="K392" s="462"/>
      <c r="L392" s="462"/>
      <c r="M392" s="463">
        <f>SUM(M393:M396)</f>
        <v>13802</v>
      </c>
      <c r="N392" s="463"/>
      <c r="O392" s="235"/>
      <c r="P392" s="236">
        <f>SUM(P393:P396)</f>
        <v>0</v>
      </c>
      <c r="Q392" s="237">
        <f>SUM(Q393:Q396)</f>
        <v>0</v>
      </c>
      <c r="R392" s="238"/>
      <c r="S392" s="212"/>
      <c r="T392" s="239">
        <f>SUM(T393:T396)</f>
        <v>0</v>
      </c>
      <c r="U392" s="240">
        <f>SUM(U393:U396)</f>
        <v>0</v>
      </c>
      <c r="V392" s="240">
        <f>SUM(V393:V396)</f>
        <v>0</v>
      </c>
      <c r="W392" s="240">
        <f>SUM(W393:W396)</f>
        <v>0</v>
      </c>
      <c r="X392" s="241">
        <f>SUM(T392:W392)</f>
        <v>0</v>
      </c>
      <c r="Y392" s="212"/>
      <c r="Z392" s="242">
        <f>SUM(Z393:Z396)</f>
        <v>0</v>
      </c>
      <c r="AA392" s="243">
        <f>SUM(AA393:AA396)</f>
        <v>0</v>
      </c>
      <c r="AB392" s="243">
        <f>SUM(AB393:AB396)</f>
        <v>13802</v>
      </c>
      <c r="AC392" s="244">
        <f>SUM(AC393:AC396)</f>
        <v>0</v>
      </c>
      <c r="AD392" s="241">
        <f>SUM(Z392:AC392)</f>
        <v>13802</v>
      </c>
      <c r="AE392" s="223"/>
      <c r="AF392" s="5"/>
      <c r="AG392" s="234"/>
      <c r="AH392" s="235"/>
      <c r="AI392" s="245">
        <f>SUM(AI393:AI396)</f>
        <v>13802</v>
      </c>
      <c r="AJ392" s="177"/>
      <c r="AK392" s="178"/>
      <c r="AL392" s="246"/>
      <c r="AM392" s="247"/>
      <c r="AN392" s="247"/>
      <c r="AO392" s="248"/>
      <c r="AP392" s="181"/>
      <c r="AQ392" s="5"/>
      <c r="AR392" s="5"/>
      <c r="AS392" s="5"/>
    </row>
    <row r="393" spans="1:45" s="10" customFormat="1" ht="65.25" customHeight="1" thickBot="1">
      <c r="A393" s="182">
        <v>1</v>
      </c>
      <c r="B393" s="326" t="s">
        <v>357</v>
      </c>
      <c r="C393" s="326" t="s">
        <v>358</v>
      </c>
      <c r="D393" s="407" t="s">
        <v>413</v>
      </c>
      <c r="E393" s="408"/>
      <c r="F393" s="409"/>
      <c r="G393" s="409"/>
      <c r="H393" s="409"/>
      <c r="I393" s="409"/>
      <c r="J393" s="327">
        <v>1007</v>
      </c>
      <c r="K393" s="449" t="str">
        <f>IF(J393&gt;0,VLOOKUP(J393,$A$1:$B$300,2,0),"")</f>
        <v>I/A Rcpts</v>
      </c>
      <c r="L393" s="449"/>
      <c r="M393" s="450">
        <v>13802</v>
      </c>
      <c r="N393" s="450"/>
      <c r="O393" s="200">
        <v>0</v>
      </c>
      <c r="P393" s="186">
        <v>0</v>
      </c>
      <c r="Q393" s="187">
        <f>P393</f>
        <v>0</v>
      </c>
      <c r="R393" s="188"/>
      <c r="S393" s="189"/>
      <c r="T393" s="201">
        <f>IF($J393&gt;0,IF(VLOOKUP($J393,$A$1:$C$300,3,0)="UGF",$M393*$O393,0),0)</f>
        <v>0</v>
      </c>
      <c r="U393" s="202">
        <f>IF($J393&gt;0,IF(VLOOKUP($J393,$A$1:$C$300,3,0)="DGF",$M393*$O393,0),0)</f>
        <v>0</v>
      </c>
      <c r="V393" s="202">
        <f>IF($J393&gt;0,IF(VLOOKUP($J393,$A$1:$C$300,3,0)="Other",$M393*$O393,0),0)</f>
        <v>0</v>
      </c>
      <c r="W393" s="202">
        <f>IF($J393&gt;0,IF(VLOOKUP($J393,$A$1:$C$300,3,0)="Federal",$M393*$O393,0),0)</f>
        <v>0</v>
      </c>
      <c r="X393" s="203">
        <f>SUM(T393:W393)</f>
        <v>0</v>
      </c>
      <c r="Y393" s="189"/>
      <c r="Z393" s="204">
        <f>IF($AG393&gt;0,IF(VLOOKUP($AG393,$A$1:$C$300,3,0)="UGF",$AI393,0),0)</f>
        <v>0</v>
      </c>
      <c r="AA393" s="205">
        <f>IF($AG393&gt;0,IF(VLOOKUP($AG393,$A$1:$C$300,3,0)="DGF",$AI393,0),0)</f>
        <v>0</v>
      </c>
      <c r="AB393" s="205">
        <f>IF($AG393&gt;0,IF(VLOOKUP($AG393,$A$1:$C$300,3,0)="Other",$AI393,0),0)</f>
        <v>13802</v>
      </c>
      <c r="AC393" s="206">
        <f>IF($AG393&gt;0,IF(VLOOKUP($AG393,$A$1:$C$300,3,0)="Federal",$AI393,0),0)</f>
        <v>0</v>
      </c>
      <c r="AD393" s="203">
        <f>SUM(Z393:AC393)</f>
        <v>13802</v>
      </c>
      <c r="AE393" s="195"/>
      <c r="AF393" s="5"/>
      <c r="AG393" s="207">
        <v>1007</v>
      </c>
      <c r="AH393" s="208" t="str">
        <f>IF(AG393&gt;0,VLOOKUP(AG393,$A$1:$B$300,2,0),"")</f>
        <v>I/A Rcpts</v>
      </c>
      <c r="AI393" s="209">
        <v>13802</v>
      </c>
      <c r="AJ393" s="177"/>
      <c r="AK393" s="178"/>
      <c r="AL393" s="446"/>
      <c r="AM393" s="446"/>
      <c r="AN393" s="446"/>
      <c r="AO393" s="446"/>
      <c r="AP393" s="181"/>
      <c r="AQ393" s="5"/>
      <c r="AR393" s="5"/>
      <c r="AS393" s="5"/>
    </row>
    <row r="394" spans="1:45" s="10" customFormat="1" ht="51.75" customHeight="1" thickBot="1">
      <c r="A394" s="322">
        <v>2</v>
      </c>
      <c r="B394" s="326" t="s">
        <v>412</v>
      </c>
      <c r="C394" s="326" t="s">
        <v>358</v>
      </c>
      <c r="D394" s="407" t="s">
        <v>414</v>
      </c>
      <c r="E394" s="408"/>
      <c r="F394" s="409"/>
      <c r="G394" s="409"/>
      <c r="H394" s="409"/>
      <c r="I394" s="409"/>
      <c r="J394" s="328">
        <v>1106</v>
      </c>
      <c r="K394" s="410" t="str">
        <f>IF(J394&gt;0,VLOOKUP(J394,$A$1:$B$300,2,0),"")</f>
        <v>ASLC Rcpts</v>
      </c>
      <c r="L394" s="410"/>
      <c r="M394" s="445">
        <v>-13802</v>
      </c>
      <c r="N394" s="445"/>
      <c r="O394" s="200">
        <v>0</v>
      </c>
      <c r="P394" s="323">
        <v>0</v>
      </c>
      <c r="Q394" s="324">
        <f>P394</f>
        <v>0</v>
      </c>
      <c r="R394" s="325"/>
      <c r="S394" s="189"/>
      <c r="T394" s="190">
        <f>IF($J394&gt;0,IF(VLOOKUP($J394,$A$1:$C$300,3,0)="UGF",$M394*$O394,0),0)</f>
        <v>0</v>
      </c>
      <c r="U394" s="191">
        <f>IF($J394&gt;0,IF(VLOOKUP($J394,$A$1:$C$300,3,0)="DGF",$M394*$O394,0),0)</f>
        <v>0</v>
      </c>
      <c r="V394" s="191">
        <f>IF($J394&gt;0,IF(VLOOKUP($J394,$A$1:$C$300,3,0)="Other",$M394*$O394,0),0)</f>
        <v>0</v>
      </c>
      <c r="W394" s="191">
        <f>IF($J394&gt;0,IF(VLOOKUP($J394,$A$1:$C$300,3,0)="Federal",$M394*$O394,0),0)</f>
        <v>0</v>
      </c>
      <c r="X394" s="192">
        <f>SUM(T394:W394)</f>
        <v>0</v>
      </c>
      <c r="Y394" s="189"/>
      <c r="Z394" s="145">
        <f>IF($AG394&gt;0,IF(VLOOKUP($AG394,$A$1:$C$300,3,0)="UGF",$AI394,0),0)</f>
        <v>0</v>
      </c>
      <c r="AA394" s="193">
        <f>IF($AG394&gt;0,IF(VLOOKUP($AG394,$A$1:$C$300,3,0)="DGF",$AI394,0),0)</f>
        <v>0</v>
      </c>
      <c r="AB394" s="193">
        <f>IF($AG394&gt;0,IF(VLOOKUP($AG394,$A$1:$C$300,3,0)="Other",$AI394,0),0)</f>
        <v>-13802</v>
      </c>
      <c r="AC394" s="194">
        <f>IF($AG394&gt;0,IF(VLOOKUP($AG394,$A$1:$C$300,3,0)="Federal",$AI394,0),0)</f>
        <v>0</v>
      </c>
      <c r="AD394" s="192">
        <f>SUM(Z394:AC394)</f>
        <v>-13802</v>
      </c>
      <c r="AE394" s="195"/>
      <c r="AF394" s="5"/>
      <c r="AG394" s="329">
        <v>1106</v>
      </c>
      <c r="AH394" s="197" t="str">
        <f>IF(AG394&gt;0,VLOOKUP(AG394,$A$1:$B$300,2,0),"")</f>
        <v>ASLC Rcpts</v>
      </c>
      <c r="AI394" s="198">
        <v>-13802</v>
      </c>
      <c r="AJ394" s="177"/>
      <c r="AK394" s="178"/>
      <c r="AL394" s="446"/>
      <c r="AM394" s="446"/>
      <c r="AN394" s="446"/>
      <c r="AO394" s="446"/>
      <c r="AP394" s="181"/>
      <c r="AQ394" s="5"/>
      <c r="AR394" s="5"/>
      <c r="AS394" s="5"/>
    </row>
    <row r="395" spans="1:45" s="10" customFormat="1" ht="53.25" customHeight="1" thickBot="1">
      <c r="A395" s="478">
        <v>3</v>
      </c>
      <c r="B395" s="479" t="s">
        <v>416</v>
      </c>
      <c r="C395" s="479" t="s">
        <v>415</v>
      </c>
      <c r="D395" s="480" t="s">
        <v>433</v>
      </c>
      <c r="E395" s="481"/>
      <c r="F395" s="409" t="s">
        <v>434</v>
      </c>
      <c r="G395" s="409"/>
      <c r="H395" s="409"/>
      <c r="I395" s="409"/>
      <c r="J395" s="328">
        <v>0</v>
      </c>
      <c r="K395" s="410" t="str">
        <f>IF(J395&gt;0,VLOOKUP(J395,$A$1:$B$300,2,0),"")</f>
        <v/>
      </c>
      <c r="L395" s="410"/>
      <c r="M395" s="482"/>
      <c r="N395" s="482"/>
      <c r="O395" s="200">
        <v>0</v>
      </c>
      <c r="P395" s="373">
        <v>0</v>
      </c>
      <c r="Q395" s="374">
        <f>P395</f>
        <v>0</v>
      </c>
      <c r="R395" s="375"/>
      <c r="S395" s="189"/>
      <c r="T395" s="345">
        <f>IF($J395&gt;0,IF(VLOOKUP($J395,$A$1:$C$300,3,0)="UGF",$M395*$O395,0),0)</f>
        <v>0</v>
      </c>
      <c r="U395" s="346">
        <f>IF($J395&gt;0,IF(VLOOKUP($J395,$A$1:$C$300,3,0)="DGF",$M395*$O395,0),0)</f>
        <v>0</v>
      </c>
      <c r="V395" s="346">
        <f>IF($J395&gt;0,IF(VLOOKUP($J395,$A$1:$C$300,3,0)="Other",$M395*$O395,0),0)</f>
        <v>0</v>
      </c>
      <c r="W395" s="346">
        <f>IF($J395&gt;0,IF(VLOOKUP($J395,$A$1:$C$300,3,0)="Federal",$M395*$O395,0),0)</f>
        <v>0</v>
      </c>
      <c r="X395" s="347">
        <f>SUM(T395:W395)</f>
        <v>0</v>
      </c>
      <c r="Y395" s="189"/>
      <c r="Z395" s="145">
        <f>IF($AG395&gt;0,IF(VLOOKUP($AG395,$A$1:$C$300,3,0)="UGF",$AI395,0),0)</f>
        <v>0</v>
      </c>
      <c r="AA395" s="193">
        <f>IF($AG395&gt;0,IF(VLOOKUP($AG395,$A$1:$C$300,3,0)="DGF",$AI395,0),0)</f>
        <v>0</v>
      </c>
      <c r="AB395" s="193">
        <f>IF($AG395&gt;0,IF(VLOOKUP($AG395,$A$1:$C$300,3,0)="Other",$AI395,0),0)</f>
        <v>0</v>
      </c>
      <c r="AC395" s="194">
        <f>IF($AG395&gt;0,IF(VLOOKUP($AG395,$A$1:$C$300,3,0)="Federal",$AI395,0),0)</f>
        <v>0</v>
      </c>
      <c r="AD395" s="347">
        <f>SUM(Z395:AC395)</f>
        <v>0</v>
      </c>
      <c r="AE395" s="195"/>
      <c r="AF395" s="5"/>
      <c r="AG395" s="196"/>
      <c r="AH395" s="348" t="str">
        <f>IF(AG395&gt;0,VLOOKUP(AG395,$A$1:$B$300,2,0),"")</f>
        <v/>
      </c>
      <c r="AI395" s="349"/>
      <c r="AJ395" s="177"/>
      <c r="AK395" s="178"/>
      <c r="AL395" s="446"/>
      <c r="AM395" s="446"/>
      <c r="AN395" s="446"/>
      <c r="AO395" s="446"/>
      <c r="AP395" s="181"/>
      <c r="AQ395" s="5"/>
      <c r="AR395" s="5"/>
      <c r="AS395" s="5"/>
    </row>
    <row r="396" spans="1:45" s="10" customFormat="1" ht="53.25" customHeight="1" thickBot="1">
      <c r="A396" s="182">
        <v>4</v>
      </c>
      <c r="B396" s="326" t="s">
        <v>416</v>
      </c>
      <c r="C396" s="326" t="s">
        <v>415</v>
      </c>
      <c r="D396" s="407" t="s">
        <v>414</v>
      </c>
      <c r="E396" s="408"/>
      <c r="F396" s="409"/>
      <c r="G396" s="409"/>
      <c r="H396" s="409"/>
      <c r="I396" s="409"/>
      <c r="J396" s="328">
        <v>1106</v>
      </c>
      <c r="K396" s="410" t="str">
        <f>IF(J396&gt;0,VLOOKUP(J396,$A$1:$B$300,2,0),"")</f>
        <v>ASLC Rcpts</v>
      </c>
      <c r="L396" s="410"/>
      <c r="M396" s="445">
        <v>13802</v>
      </c>
      <c r="N396" s="445"/>
      <c r="O396" s="200">
        <v>0</v>
      </c>
      <c r="P396" s="186">
        <v>0</v>
      </c>
      <c r="Q396" s="187">
        <f>P396</f>
        <v>0</v>
      </c>
      <c r="R396" s="188"/>
      <c r="S396" s="189"/>
      <c r="T396" s="190">
        <f>IF($J396&gt;0,IF(VLOOKUP($J396,$A$1:$C$300,3,0)="UGF",$M396*$O396,0),0)</f>
        <v>0</v>
      </c>
      <c r="U396" s="191">
        <f>IF($J396&gt;0,IF(VLOOKUP($J396,$A$1:$C$300,3,0)="DGF",$M396*$O396,0),0)</f>
        <v>0</v>
      </c>
      <c r="V396" s="191">
        <f>IF($J396&gt;0,IF(VLOOKUP($J396,$A$1:$C$300,3,0)="Other",$M396*$O396,0),0)</f>
        <v>0</v>
      </c>
      <c r="W396" s="191">
        <f>IF($J396&gt;0,IF(VLOOKUP($J396,$A$1:$C$300,3,0)="Federal",$M396*$O396,0),0)</f>
        <v>0</v>
      </c>
      <c r="X396" s="192">
        <f>SUM(T396:W396)</f>
        <v>0</v>
      </c>
      <c r="Y396" s="189"/>
      <c r="Z396" s="145">
        <f>IF($AG396&gt;0,IF(VLOOKUP($AG396,$A$1:$C$300,3,0)="UGF",$AI396,0),0)</f>
        <v>0</v>
      </c>
      <c r="AA396" s="193">
        <f>IF($AG396&gt;0,IF(VLOOKUP($AG396,$A$1:$C$300,3,0)="DGF",$AI396,0),0)</f>
        <v>0</v>
      </c>
      <c r="AB396" s="193">
        <f>IF($AG396&gt;0,IF(VLOOKUP($AG396,$A$1:$C$300,3,0)="Other",$AI396,0),0)</f>
        <v>13802</v>
      </c>
      <c r="AC396" s="194">
        <f>IF($AG396&gt;0,IF(VLOOKUP($AG396,$A$1:$C$300,3,0)="Federal",$AI396,0),0)</f>
        <v>0</v>
      </c>
      <c r="AD396" s="192">
        <f>SUM(Z396:AC396)</f>
        <v>13802</v>
      </c>
      <c r="AE396" s="195"/>
      <c r="AF396" s="5"/>
      <c r="AG396" s="196">
        <v>1106</v>
      </c>
      <c r="AH396" s="197" t="str">
        <f>IF(AG396&gt;0,VLOOKUP(AG396,$A$1:$B$300,2,0),"")</f>
        <v>ASLC Rcpts</v>
      </c>
      <c r="AI396" s="198">
        <v>13802</v>
      </c>
      <c r="AJ396" s="177"/>
      <c r="AK396" s="178"/>
      <c r="AL396" s="446"/>
      <c r="AM396" s="446"/>
      <c r="AN396" s="446"/>
      <c r="AO396" s="446"/>
      <c r="AP396" s="181"/>
      <c r="AQ396" s="5"/>
      <c r="AR396" s="5"/>
      <c r="AS396" s="5"/>
    </row>
    <row r="397" spans="1:45" s="232" customFormat="1" ht="27" customHeight="1" thickBot="1">
      <c r="A397" s="14"/>
      <c r="B397" s="210"/>
      <c r="C397" s="210"/>
      <c r="D397" s="412"/>
      <c r="E397" s="412"/>
      <c r="F397" s="413"/>
      <c r="G397" s="413"/>
      <c r="H397" s="413"/>
      <c r="I397" s="413"/>
      <c r="J397" s="228"/>
      <c r="K397" s="413"/>
      <c r="L397" s="413"/>
      <c r="M397" s="464"/>
      <c r="N397" s="464"/>
      <c r="O397" s="228"/>
      <c r="P397" s="211"/>
      <c r="Q397" s="211"/>
      <c r="R397" s="211"/>
      <c r="S397" s="212"/>
      <c r="T397" s="15"/>
      <c r="U397" s="15"/>
      <c r="V397" s="15"/>
      <c r="W397" s="15"/>
      <c r="X397" s="15"/>
      <c r="Y397" s="212"/>
      <c r="Z397" s="229"/>
      <c r="AA397" s="229"/>
      <c r="AB397" s="229"/>
      <c r="AC397" s="229"/>
      <c r="AD397" s="230"/>
      <c r="AE397" s="212"/>
      <c r="AF397" s="5"/>
      <c r="AG397" s="228"/>
      <c r="AH397" s="211"/>
      <c r="AI397" s="231"/>
      <c r="AJ397" s="5"/>
      <c r="AK397" s="178"/>
      <c r="AL397" s="211"/>
      <c r="AM397" s="211"/>
      <c r="AN397" s="211"/>
      <c r="AO397" s="211"/>
      <c r="AP397" s="181"/>
      <c r="AQ397" s="5"/>
      <c r="AR397" s="5"/>
      <c r="AS397" s="5"/>
    </row>
    <row r="398" spans="1:45" s="10" customFormat="1" ht="49.9" hidden="1" customHeight="1" thickBot="1">
      <c r="A398" s="465" t="s">
        <v>375</v>
      </c>
      <c r="B398" s="465"/>
      <c r="C398" s="465"/>
      <c r="D398" s="465"/>
      <c r="E398" s="465"/>
      <c r="F398" s="466" t="s">
        <v>363</v>
      </c>
      <c r="G398" s="466"/>
      <c r="H398" s="466"/>
      <c r="I398" s="466"/>
      <c r="J398" s="467" t="s">
        <v>294</v>
      </c>
      <c r="K398" s="467"/>
      <c r="L398" s="467"/>
      <c r="M398" s="468">
        <f>SUM(M399:M400)</f>
        <v>0</v>
      </c>
      <c r="N398" s="468"/>
      <c r="O398" s="250"/>
      <c r="P398" s="251">
        <f>SUM(P399:P400)</f>
        <v>0</v>
      </c>
      <c r="Q398" s="252">
        <f>SUM(Q399:Q400)</f>
        <v>0</v>
      </c>
      <c r="R398" s="253"/>
      <c r="S398" s="212"/>
      <c r="T398" s="254">
        <f>SUM(T399:T400)</f>
        <v>0</v>
      </c>
      <c r="U398" s="255">
        <f>SUM(U399:U400)</f>
        <v>0</v>
      </c>
      <c r="V398" s="255">
        <f>SUM(V399:V400)</f>
        <v>0</v>
      </c>
      <c r="W398" s="255">
        <f>SUM(W399:W400)</f>
        <v>0</v>
      </c>
      <c r="X398" s="256">
        <f>SUM(T398:W398)</f>
        <v>0</v>
      </c>
      <c r="Y398" s="212"/>
      <c r="Z398" s="242">
        <f>SUM(Z399:Z400)</f>
        <v>0</v>
      </c>
      <c r="AA398" s="243">
        <f>SUM(AA399:AA400)</f>
        <v>0</v>
      </c>
      <c r="AB398" s="243">
        <f>SUM(AB399:AB400)</f>
        <v>0</v>
      </c>
      <c r="AC398" s="244">
        <f>SUM(AC399:AC400)</f>
        <v>0</v>
      </c>
      <c r="AD398" s="241">
        <f>SUM(Z398:AC398)</f>
        <v>0</v>
      </c>
      <c r="AE398" s="223"/>
      <c r="AF398" s="5"/>
      <c r="AG398" s="249"/>
      <c r="AH398" s="250"/>
      <c r="AI398" s="257">
        <f>SUM(AI399:AI400)</f>
        <v>0</v>
      </c>
      <c r="AJ398" s="177"/>
      <c r="AK398" s="178"/>
      <c r="AL398" s="258"/>
      <c r="AM398" s="259"/>
      <c r="AN398" s="259"/>
      <c r="AO398" s="260"/>
      <c r="AP398" s="181"/>
      <c r="AQ398" s="5"/>
      <c r="AR398" s="5"/>
      <c r="AS398" s="5"/>
    </row>
    <row r="399" spans="1:45" s="10" customFormat="1" ht="14.25" hidden="1" customHeight="1" thickBot="1">
      <c r="A399" s="182">
        <v>1</v>
      </c>
      <c r="B399" s="183" t="s">
        <v>376</v>
      </c>
      <c r="C399" s="183" t="s">
        <v>377</v>
      </c>
      <c r="D399" s="408" t="s">
        <v>378</v>
      </c>
      <c r="E399" s="408"/>
      <c r="F399" s="409"/>
      <c r="G399" s="409"/>
      <c r="H399" s="409"/>
      <c r="I399" s="409"/>
      <c r="J399" s="233">
        <f>AG399</f>
        <v>1002</v>
      </c>
      <c r="K399" s="449" t="str">
        <f>IF(J399&gt;0,VLOOKUP(J399,$A$1:$B$300,2,0),"")</f>
        <v>Fed Rcpts</v>
      </c>
      <c r="L399" s="449"/>
      <c r="M399" s="450">
        <f>AI399</f>
        <v>0</v>
      </c>
      <c r="N399" s="450"/>
      <c r="O399" s="200">
        <v>1</v>
      </c>
      <c r="P399" s="186">
        <v>0</v>
      </c>
      <c r="Q399" s="187">
        <f>P399</f>
        <v>0</v>
      </c>
      <c r="R399" s="188"/>
      <c r="S399" s="189"/>
      <c r="T399" s="201">
        <f>IF($J399&gt;0,IF(VLOOKUP($J399,$A$1:$C$300,3,0)="UGF",$M399*$O399,0),0)</f>
        <v>0</v>
      </c>
      <c r="U399" s="202">
        <f>IF($J399&gt;0,IF(VLOOKUP($J399,$A$1:$C$300,3,0)="DGF",$M399*$O399,0),0)</f>
        <v>0</v>
      </c>
      <c r="V399" s="202">
        <f>IF($J399&gt;0,IF(VLOOKUP($J399,$A$1:$C$300,3,0)="Other",$M399*$O399,0),0)</f>
        <v>0</v>
      </c>
      <c r="W399" s="202">
        <f>IF($J399&gt;0,IF(VLOOKUP($J399,$A$1:$C$300,3,0)="Federal",$M399*$O399,0),0)</f>
        <v>0</v>
      </c>
      <c r="X399" s="203">
        <f>SUM(T399:W399)</f>
        <v>0</v>
      </c>
      <c r="Y399" s="189"/>
      <c r="Z399" s="204">
        <f>IF($AG399&gt;0,IF(VLOOKUP($AG399,$A$1:$C$300,3,0)="UGF",$AI399,0),0)</f>
        <v>0</v>
      </c>
      <c r="AA399" s="205">
        <f>IF($AG399&gt;0,IF(VLOOKUP($AG399,$A$1:$C$300,3,0)="DGF",$AI399,0),0)</f>
        <v>0</v>
      </c>
      <c r="AB399" s="205">
        <f>IF($AG399&gt;0,IF(VLOOKUP($AG399,$A$1:$C$300,3,0)="Other",$AI399,0),0)</f>
        <v>0</v>
      </c>
      <c r="AC399" s="206">
        <f>IF($AG399&gt;0,IF(VLOOKUP($AG399,$A$1:$C$300,3,0)="Federal",$AI399,0),0)</f>
        <v>0</v>
      </c>
      <c r="AD399" s="203">
        <f>SUM(Z399:AC399)</f>
        <v>0</v>
      </c>
      <c r="AE399" s="195"/>
      <c r="AF399" s="5"/>
      <c r="AG399" s="207">
        <v>1002</v>
      </c>
      <c r="AH399" s="208" t="str">
        <f>IF(AG399&gt;0,VLOOKUP(AG399,$A$1:$B$300,2,0),"")</f>
        <v>Fed Rcpts</v>
      </c>
      <c r="AI399" s="209">
        <v>0</v>
      </c>
      <c r="AJ399" s="177"/>
      <c r="AK399" s="178"/>
      <c r="AL399" s="446"/>
      <c r="AM399" s="446"/>
      <c r="AN399" s="446"/>
      <c r="AO399" s="446"/>
      <c r="AP399" s="181"/>
      <c r="AQ399" s="5"/>
      <c r="AR399" s="5"/>
      <c r="AS399" s="5"/>
    </row>
    <row r="400" spans="1:45" s="10" customFormat="1" ht="14.25" hidden="1" customHeight="1" thickBot="1">
      <c r="A400" s="182">
        <v>1</v>
      </c>
      <c r="B400" s="183" t="s">
        <v>379</v>
      </c>
      <c r="C400" s="183" t="s">
        <v>377</v>
      </c>
      <c r="D400" s="408" t="s">
        <v>378</v>
      </c>
      <c r="E400" s="408"/>
      <c r="F400" s="409"/>
      <c r="G400" s="409"/>
      <c r="H400" s="409"/>
      <c r="I400" s="409"/>
      <c r="J400" s="184">
        <f>AG400</f>
        <v>1002</v>
      </c>
      <c r="K400" s="410" t="str">
        <f>IF(J400&gt;0,VLOOKUP(J400,$A$1:$B$300,2,0),"")</f>
        <v>Fed Rcpts</v>
      </c>
      <c r="L400" s="410"/>
      <c r="M400" s="445">
        <f>AI400</f>
        <v>0</v>
      </c>
      <c r="N400" s="445"/>
      <c r="O400" s="185">
        <v>1</v>
      </c>
      <c r="P400" s="186">
        <v>0</v>
      </c>
      <c r="Q400" s="187">
        <f>P400</f>
        <v>0</v>
      </c>
      <c r="R400" s="188"/>
      <c r="S400" s="189"/>
      <c r="T400" s="190">
        <f>IF($J400&gt;0,IF(VLOOKUP($J400,$A$1:$C$300,3,0)="UGF",$M400*$O400,0),0)</f>
        <v>0</v>
      </c>
      <c r="U400" s="191">
        <f>IF($J400&gt;0,IF(VLOOKUP($J400,$A$1:$C$300,3,0)="DGF",$M400*$O400,0),0)</f>
        <v>0</v>
      </c>
      <c r="V400" s="191">
        <f>IF($J400&gt;0,IF(VLOOKUP($J400,$A$1:$C$300,3,0)="Other",$M400*$O400,0),0)</f>
        <v>0</v>
      </c>
      <c r="W400" s="191">
        <f>IF($J400&gt;0,IF(VLOOKUP($J400,$A$1:$C$300,3,0)="Federal",$M400*$O400,0),0)</f>
        <v>0</v>
      </c>
      <c r="X400" s="192">
        <f>SUM(T400:W400)</f>
        <v>0</v>
      </c>
      <c r="Y400" s="189"/>
      <c r="Z400" s="145">
        <f>IF($AG400&gt;0,IF(VLOOKUP($AG400,$A$1:$C$300,3,0)="UGF",$AI400,0),0)</f>
        <v>0</v>
      </c>
      <c r="AA400" s="193">
        <f>IF($AG400&gt;0,IF(VLOOKUP($AG400,$A$1:$C$300,3,0)="DGF",$AI400,0),0)</f>
        <v>0</v>
      </c>
      <c r="AB400" s="193">
        <f>IF($AG400&gt;0,IF(VLOOKUP($AG400,$A$1:$C$300,3,0)="Other",$AI400,0),0)</f>
        <v>0</v>
      </c>
      <c r="AC400" s="194">
        <f>IF($AG400&gt;0,IF(VLOOKUP($AG400,$A$1:$C$300,3,0)="Federal",$AI400,0),0)</f>
        <v>0</v>
      </c>
      <c r="AD400" s="192">
        <f>SUM(Z400:AC400)</f>
        <v>0</v>
      </c>
      <c r="AE400" s="195"/>
      <c r="AF400" s="5"/>
      <c r="AG400" s="196">
        <v>1002</v>
      </c>
      <c r="AH400" s="197" t="str">
        <f>IF(AG400&gt;0,VLOOKUP(AG400,$A$1:$B$300,2,0),"")</f>
        <v>Fed Rcpts</v>
      </c>
      <c r="AI400" s="198">
        <v>0</v>
      </c>
      <c r="AJ400" s="177"/>
      <c r="AK400" s="178"/>
      <c r="AL400" s="446"/>
      <c r="AM400" s="446"/>
      <c r="AN400" s="446"/>
      <c r="AO400" s="446"/>
      <c r="AP400" s="181"/>
      <c r="AQ400" s="5"/>
      <c r="AR400" s="5"/>
      <c r="AS400" s="5"/>
    </row>
    <row r="401" spans="1:82" s="232" customFormat="1" ht="27" hidden="1" customHeight="1" thickBot="1">
      <c r="A401" s="14"/>
      <c r="B401" s="210"/>
      <c r="C401" s="210"/>
      <c r="D401" s="412"/>
      <c r="E401" s="412"/>
      <c r="F401" s="413"/>
      <c r="G401" s="413"/>
      <c r="H401" s="413"/>
      <c r="I401" s="413"/>
      <c r="J401" s="228"/>
      <c r="K401" s="413"/>
      <c r="L401" s="413"/>
      <c r="M401" s="464"/>
      <c r="N401" s="464"/>
      <c r="O401" s="228"/>
      <c r="P401" s="211"/>
      <c r="Q401" s="211"/>
      <c r="R401" s="211"/>
      <c r="S401" s="212"/>
      <c r="T401" s="15"/>
      <c r="U401" s="15"/>
      <c r="V401" s="15"/>
      <c r="W401" s="15"/>
      <c r="X401" s="15"/>
      <c r="Y401" s="212"/>
      <c r="Z401" s="229"/>
      <c r="AA401" s="229"/>
      <c r="AB401" s="229"/>
      <c r="AC401" s="229"/>
      <c r="AD401" s="230"/>
      <c r="AE401" s="212"/>
      <c r="AF401" s="5"/>
      <c r="AG401" s="228"/>
      <c r="AH401" s="211"/>
      <c r="AI401" s="231"/>
      <c r="AJ401" s="5"/>
      <c r="AK401" s="178"/>
      <c r="AL401" s="211"/>
      <c r="AM401" s="211"/>
      <c r="AN401" s="211"/>
      <c r="AO401" s="211"/>
      <c r="AP401" s="181"/>
      <c r="AQ401" s="5"/>
      <c r="AR401" s="5"/>
      <c r="AS401" s="5"/>
    </row>
    <row r="402" spans="1:82" s="10" customFormat="1" ht="17.25" customHeight="1" thickBot="1">
      <c r="A402" s="470" t="s">
        <v>380</v>
      </c>
      <c r="B402" s="470"/>
      <c r="C402" s="470"/>
      <c r="D402" s="470"/>
      <c r="E402" s="470"/>
      <c r="F402" s="471"/>
      <c r="G402" s="471"/>
      <c r="H402" s="471"/>
      <c r="I402" s="471"/>
      <c r="J402" s="472" t="s">
        <v>294</v>
      </c>
      <c r="K402" s="472"/>
      <c r="L402" s="472"/>
      <c r="M402" s="473">
        <f>SUM(M403:N427)</f>
        <v>-5809.5</v>
      </c>
      <c r="N402" s="473"/>
      <c r="O402" s="263"/>
      <c r="P402" s="264">
        <f>SUM(P424:P426)</f>
        <v>0</v>
      </c>
      <c r="Q402" s="265">
        <f>SUM(Q424:Q426)</f>
        <v>0</v>
      </c>
      <c r="R402" s="334"/>
      <c r="S402" s="212"/>
      <c r="T402" s="266">
        <f>SUM(T403:T427)</f>
        <v>-7291.9</v>
      </c>
      <c r="U402" s="266">
        <f t="shared" ref="U402:W402" si="33">SUM(U403:U427)</f>
        <v>1482.4</v>
      </c>
      <c r="V402" s="266">
        <f t="shared" si="33"/>
        <v>0</v>
      </c>
      <c r="W402" s="266">
        <f t="shared" si="33"/>
        <v>0</v>
      </c>
      <c r="X402" s="268">
        <f t="shared" ref="X402:X424" si="34">SUM(T402:W402)</f>
        <v>-5809.5</v>
      </c>
      <c r="Y402" s="212"/>
      <c r="Z402" s="269">
        <f>SUM(Z424:Z426)</f>
        <v>0</v>
      </c>
      <c r="AA402" s="270">
        <f>SUM(AA424:AA426)</f>
        <v>0</v>
      </c>
      <c r="AB402" s="270">
        <f>SUM(AB424:AB426)</f>
        <v>0</v>
      </c>
      <c r="AC402" s="267">
        <f>SUM(AC424:AC426)</f>
        <v>0</v>
      </c>
      <c r="AD402" s="268">
        <f t="shared" ref="AD402:AD424" si="35">SUM(Z402:AC402)</f>
        <v>0</v>
      </c>
      <c r="AE402" s="223"/>
      <c r="AF402" s="5"/>
      <c r="AG402" s="262"/>
      <c r="AH402" s="271"/>
      <c r="AI402" s="272">
        <f>SUM(AI424:AI426)</f>
        <v>0</v>
      </c>
      <c r="AJ402" s="177"/>
      <c r="AK402" s="178"/>
      <c r="AL402" s="261"/>
      <c r="AM402" s="273"/>
      <c r="AN402" s="273"/>
      <c r="AO402" s="274"/>
      <c r="AP402" s="181"/>
      <c r="AQ402" s="5"/>
      <c r="AR402" s="5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</row>
    <row r="403" spans="1:82" s="291" customFormat="1" ht="41.25" customHeight="1" thickTop="1" thickBot="1">
      <c r="A403" s="275">
        <v>1</v>
      </c>
      <c r="B403" s="276" t="s">
        <v>313</v>
      </c>
      <c r="C403" s="276" t="s">
        <v>314</v>
      </c>
      <c r="D403" s="414" t="s">
        <v>397</v>
      </c>
      <c r="E403" s="414"/>
      <c r="F403" s="411"/>
      <c r="G403" s="411"/>
      <c r="H403" s="411"/>
      <c r="I403" s="411"/>
      <c r="J403" s="277">
        <v>1004</v>
      </c>
      <c r="K403" s="410" t="str">
        <f t="shared" ref="K403:K424" si="36">IF(J403&gt;0,VLOOKUP(J403,$A$1:$B$300,2,0),"")</f>
        <v>Gen Fund</v>
      </c>
      <c r="L403" s="410"/>
      <c r="M403" s="376">
        <v>-150</v>
      </c>
      <c r="N403" s="376"/>
      <c r="O403" s="332">
        <v>1</v>
      </c>
      <c r="P403" s="278"/>
      <c r="Q403" s="333">
        <v>0</v>
      </c>
      <c r="R403" s="336"/>
      <c r="S403" s="281"/>
      <c r="T403" s="190">
        <f t="shared" ref="T403:T427" si="37">IF($J403&gt;0,IF(VLOOKUP($J403,$A$1:$C$300,3,0)="UGF",$M403*$O403,0),0)</f>
        <v>-150</v>
      </c>
      <c r="U403" s="191">
        <f t="shared" ref="U403:U427" si="38">IF($J403&gt;0,IF(VLOOKUP($J403,$A$1:$C$300,3,0)="DGF",$M403*$O403,0),0)</f>
        <v>0</v>
      </c>
      <c r="V403" s="191">
        <f t="shared" ref="V403:V427" si="39">IF($J403&gt;0,IF(VLOOKUP($J403,$A$1:$C$300,3,0)="Other",$M403*$O403,0),0)</f>
        <v>0</v>
      </c>
      <c r="W403" s="191">
        <f t="shared" ref="W403:W427" si="40">IF($J403&gt;0,IF(VLOOKUP($J403,$A$1:$C$300,3,0)="Federal",$M403*$O403,0),0)</f>
        <v>0</v>
      </c>
      <c r="X403" s="192">
        <f t="shared" si="34"/>
        <v>-150</v>
      </c>
      <c r="Y403" s="281"/>
      <c r="Z403" s="282">
        <f t="shared" ref="Z403:Z427" si="41">IF($AG403&gt;0,IF(VLOOKUP($AG403,$A$1:$C$300,3,0)="UGF",$AI403,0),0)</f>
        <v>0</v>
      </c>
      <c r="AA403" s="283">
        <f t="shared" ref="AA403:AA427" si="42">IF($AG403&gt;0,IF(VLOOKUP($AG403,$A$1:$C$300,3,0)="DGF",$AI403,0),0)</f>
        <v>0</v>
      </c>
      <c r="AB403" s="283">
        <f t="shared" ref="AB403:AB427" si="43">IF($AG403&gt;0,IF(VLOOKUP($AG403,$A$1:$C$300,3,0)="Other",$AI403,0),0)</f>
        <v>0</v>
      </c>
      <c r="AC403" s="284">
        <f t="shared" ref="AC403:AC427" si="44">IF($AG403&gt;0,IF(VLOOKUP($AG403,$A$1:$C$300,3,0)="Federal",$AI403,0),0)</f>
        <v>0</v>
      </c>
      <c r="AD403" s="192">
        <f t="shared" si="35"/>
        <v>0</v>
      </c>
      <c r="AE403" s="285"/>
      <c r="AF403" s="286"/>
      <c r="AG403" s="287"/>
      <c r="AH403" s="197" t="str">
        <f t="shared" ref="AH403:AH424" si="45">IF(AG403&gt;0,VLOOKUP(AG403,$A$1:$B$300,2,0),"")</f>
        <v/>
      </c>
      <c r="AI403" s="198"/>
      <c r="AJ403" s="288"/>
      <c r="AK403" s="289"/>
      <c r="AL403" s="377"/>
      <c r="AM403" s="377"/>
      <c r="AN403" s="377"/>
      <c r="AO403" s="377"/>
      <c r="AP403" s="290"/>
      <c r="AQ403" s="286"/>
      <c r="AR403" s="286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</row>
    <row r="404" spans="1:82" s="291" customFormat="1" ht="39" customHeight="1" thickTop="1" thickBot="1">
      <c r="A404" s="275">
        <v>2</v>
      </c>
      <c r="B404" s="276" t="s">
        <v>313</v>
      </c>
      <c r="C404" s="276" t="s">
        <v>314</v>
      </c>
      <c r="D404" s="414" t="s">
        <v>398</v>
      </c>
      <c r="E404" s="414"/>
      <c r="F404" s="411"/>
      <c r="G404" s="411"/>
      <c r="H404" s="411"/>
      <c r="I404" s="411"/>
      <c r="J404" s="277">
        <v>1004</v>
      </c>
      <c r="K404" s="410" t="str">
        <f t="shared" ref="K404" si="46">IF(J404&gt;0,VLOOKUP(J404,$A$1:$B$300,2,0),"")</f>
        <v>Gen Fund</v>
      </c>
      <c r="L404" s="410"/>
      <c r="M404" s="376">
        <v>-320</v>
      </c>
      <c r="N404" s="376"/>
      <c r="O404" s="361">
        <v>1</v>
      </c>
      <c r="P404" s="278"/>
      <c r="Q404" s="333">
        <v>0</v>
      </c>
      <c r="R404" s="337"/>
      <c r="S404" s="350"/>
      <c r="T404" s="345">
        <f t="shared" si="37"/>
        <v>-320</v>
      </c>
      <c r="U404" s="346">
        <f t="shared" si="38"/>
        <v>0</v>
      </c>
      <c r="V404" s="346">
        <f t="shared" si="39"/>
        <v>0</v>
      </c>
      <c r="W404" s="346">
        <f t="shared" si="40"/>
        <v>0</v>
      </c>
      <c r="X404" s="347">
        <f t="shared" ref="X404" si="47">SUM(T404:W404)</f>
        <v>-320</v>
      </c>
      <c r="Y404" s="350"/>
      <c r="Z404" s="351">
        <f t="shared" si="41"/>
        <v>0</v>
      </c>
      <c r="AA404" s="352">
        <f t="shared" si="42"/>
        <v>0</v>
      </c>
      <c r="AB404" s="352">
        <f t="shared" si="43"/>
        <v>0</v>
      </c>
      <c r="AC404" s="353">
        <f t="shared" si="44"/>
        <v>0</v>
      </c>
      <c r="AD404" s="347">
        <f t="shared" ref="AD404" si="48">SUM(Z404:AC404)</f>
        <v>0</v>
      </c>
      <c r="AE404" s="354"/>
      <c r="AF404" s="355"/>
      <c r="AG404" s="356"/>
      <c r="AH404" s="348" t="str">
        <f t="shared" ref="AH404" si="49">IF(AG404&gt;0,VLOOKUP(AG404,$A$1:$B$300,2,0),"")</f>
        <v/>
      </c>
      <c r="AI404" s="349"/>
      <c r="AJ404" s="357"/>
      <c r="AK404" s="358"/>
      <c r="AL404" s="377"/>
      <c r="AM404" s="377"/>
      <c r="AN404" s="377"/>
      <c r="AO404" s="377"/>
      <c r="AP404" s="359"/>
      <c r="AQ404" s="355"/>
      <c r="AR404" s="355"/>
      <c r="AS404" s="343"/>
      <c r="AT404" s="343"/>
      <c r="AU404" s="343"/>
      <c r="AV404" s="343"/>
      <c r="AW404" s="343"/>
      <c r="AX404" s="343"/>
      <c r="AY404" s="343"/>
      <c r="AZ404" s="343"/>
      <c r="BA404" s="343"/>
      <c r="BB404" s="343"/>
      <c r="BC404" s="343"/>
      <c r="BD404" s="343"/>
      <c r="BE404" s="343"/>
      <c r="BF404" s="343"/>
      <c r="BG404" s="343"/>
      <c r="BH404" s="343"/>
      <c r="BI404" s="343"/>
      <c r="BJ404" s="343"/>
      <c r="BK404" s="343"/>
      <c r="BL404" s="343"/>
      <c r="BM404" s="343"/>
      <c r="BN404" s="343"/>
      <c r="BO404" s="343"/>
      <c r="BP404" s="343"/>
      <c r="BQ404" s="343"/>
      <c r="BR404" s="343"/>
      <c r="BS404" s="343"/>
      <c r="BT404" s="343"/>
      <c r="BU404" s="343"/>
      <c r="BV404" s="343"/>
      <c r="BW404" s="343"/>
      <c r="BX404" s="343"/>
      <c r="BY404" s="343"/>
      <c r="BZ404" s="343"/>
      <c r="CA404" s="343"/>
      <c r="CB404" s="343"/>
      <c r="CC404" s="343"/>
      <c r="CD404" s="343"/>
    </row>
    <row r="405" spans="1:82" s="291" customFormat="1" ht="39" customHeight="1" thickTop="1" thickBot="1">
      <c r="A405" s="275">
        <v>3</v>
      </c>
      <c r="B405" s="276" t="s">
        <v>313</v>
      </c>
      <c r="C405" s="276" t="s">
        <v>314</v>
      </c>
      <c r="D405" s="414" t="s">
        <v>431</v>
      </c>
      <c r="E405" s="414"/>
      <c r="F405" s="411"/>
      <c r="G405" s="411"/>
      <c r="H405" s="411"/>
      <c r="I405" s="411"/>
      <c r="J405" s="277">
        <v>1004</v>
      </c>
      <c r="K405" s="410" t="str">
        <f t="shared" si="36"/>
        <v>Gen Fund</v>
      </c>
      <c r="L405" s="410"/>
      <c r="M405" s="376">
        <v>350</v>
      </c>
      <c r="N405" s="376"/>
      <c r="O405" s="332">
        <v>1</v>
      </c>
      <c r="P405" s="278"/>
      <c r="Q405" s="333">
        <v>0</v>
      </c>
      <c r="R405" s="337"/>
      <c r="S405" s="281"/>
      <c r="T405" s="190">
        <f t="shared" si="37"/>
        <v>350</v>
      </c>
      <c r="U405" s="191">
        <f t="shared" si="38"/>
        <v>0</v>
      </c>
      <c r="V405" s="191">
        <f t="shared" si="39"/>
        <v>0</v>
      </c>
      <c r="W405" s="191">
        <f t="shared" si="40"/>
        <v>0</v>
      </c>
      <c r="X405" s="192">
        <f t="shared" si="34"/>
        <v>350</v>
      </c>
      <c r="Y405" s="281"/>
      <c r="Z405" s="282">
        <f t="shared" si="41"/>
        <v>0</v>
      </c>
      <c r="AA405" s="283">
        <f t="shared" si="42"/>
        <v>0</v>
      </c>
      <c r="AB405" s="283">
        <f t="shared" si="43"/>
        <v>0</v>
      </c>
      <c r="AC405" s="284">
        <f t="shared" si="44"/>
        <v>0</v>
      </c>
      <c r="AD405" s="192">
        <f t="shared" si="35"/>
        <v>0</v>
      </c>
      <c r="AE405" s="285"/>
      <c r="AF405" s="286"/>
      <c r="AG405" s="287"/>
      <c r="AH405" s="197" t="str">
        <f t="shared" si="45"/>
        <v/>
      </c>
      <c r="AI405" s="198"/>
      <c r="AJ405" s="288"/>
      <c r="AK405" s="289"/>
      <c r="AL405" s="377"/>
      <c r="AM405" s="377"/>
      <c r="AN405" s="377"/>
      <c r="AO405" s="377"/>
      <c r="AP405" s="290"/>
      <c r="AQ405" s="286"/>
      <c r="AR405" s="286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</row>
    <row r="406" spans="1:82" s="291" customFormat="1" ht="39" customHeight="1" thickTop="1" thickBot="1">
      <c r="A406" s="275">
        <v>4</v>
      </c>
      <c r="B406" s="276" t="s">
        <v>313</v>
      </c>
      <c r="C406" s="276" t="s">
        <v>314</v>
      </c>
      <c r="D406" s="414" t="s">
        <v>419</v>
      </c>
      <c r="E406" s="414"/>
      <c r="F406" s="411"/>
      <c r="G406" s="411"/>
      <c r="H406" s="411"/>
      <c r="I406" s="411"/>
      <c r="J406" s="277">
        <v>1004</v>
      </c>
      <c r="K406" s="410" t="str">
        <f t="shared" ref="K406" si="50">IF(J406&gt;0,VLOOKUP(J406,$A$1:$B$300,2,0),"")</f>
        <v>Gen Fund</v>
      </c>
      <c r="L406" s="410"/>
      <c r="M406" s="376">
        <v>-3000</v>
      </c>
      <c r="N406" s="376"/>
      <c r="O406" s="332">
        <v>1</v>
      </c>
      <c r="P406" s="278"/>
      <c r="Q406" s="333">
        <v>0</v>
      </c>
      <c r="R406" s="338"/>
      <c r="S406" s="281"/>
      <c r="T406" s="190">
        <f t="shared" si="37"/>
        <v>-3000</v>
      </c>
      <c r="U406" s="191">
        <f t="shared" si="38"/>
        <v>0</v>
      </c>
      <c r="V406" s="191">
        <f t="shared" si="39"/>
        <v>0</v>
      </c>
      <c r="W406" s="191">
        <f t="shared" si="40"/>
        <v>0</v>
      </c>
      <c r="X406" s="192">
        <f t="shared" ref="X406" si="51">SUM(T406:W406)</f>
        <v>-3000</v>
      </c>
      <c r="Y406" s="281"/>
      <c r="Z406" s="282">
        <f t="shared" si="41"/>
        <v>0</v>
      </c>
      <c r="AA406" s="283">
        <f t="shared" si="42"/>
        <v>0</v>
      </c>
      <c r="AB406" s="283">
        <f t="shared" si="43"/>
        <v>0</v>
      </c>
      <c r="AC406" s="284">
        <f t="shared" si="44"/>
        <v>0</v>
      </c>
      <c r="AD406" s="192">
        <f t="shared" ref="AD406" si="52">SUM(Z406:AC406)</f>
        <v>0</v>
      </c>
      <c r="AE406" s="285"/>
      <c r="AF406" s="286"/>
      <c r="AG406" s="287"/>
      <c r="AH406" s="197" t="str">
        <f t="shared" ref="AH406" si="53">IF(AG406&gt;0,VLOOKUP(AG406,$A$1:$B$300,2,0),"")</f>
        <v/>
      </c>
      <c r="AI406" s="198"/>
      <c r="AJ406" s="288"/>
      <c r="AK406" s="289"/>
      <c r="AL406" s="377"/>
      <c r="AM406" s="377"/>
      <c r="AN406" s="377"/>
      <c r="AO406" s="377"/>
      <c r="AP406" s="290"/>
      <c r="AQ406" s="286"/>
      <c r="AR406" s="28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</row>
    <row r="407" spans="1:82" s="291" customFormat="1" ht="39" customHeight="1" thickTop="1" thickBot="1">
      <c r="A407" s="275">
        <v>5</v>
      </c>
      <c r="B407" s="276" t="s">
        <v>313</v>
      </c>
      <c r="C407" s="276" t="s">
        <v>314</v>
      </c>
      <c r="D407" s="414" t="s">
        <v>418</v>
      </c>
      <c r="E407" s="414"/>
      <c r="F407" s="411"/>
      <c r="G407" s="411"/>
      <c r="H407" s="411"/>
      <c r="I407" s="411"/>
      <c r="J407" s="277">
        <v>1004</v>
      </c>
      <c r="K407" s="410" t="str">
        <f t="shared" si="36"/>
        <v>Gen Fund</v>
      </c>
      <c r="L407" s="410"/>
      <c r="M407" s="376">
        <v>1000</v>
      </c>
      <c r="N407" s="376"/>
      <c r="O407" s="332">
        <v>1</v>
      </c>
      <c r="P407" s="278"/>
      <c r="Q407" s="333">
        <v>0</v>
      </c>
      <c r="R407" s="342" t="s">
        <v>417</v>
      </c>
      <c r="S407" s="281"/>
      <c r="T407" s="190">
        <f t="shared" si="37"/>
        <v>1000</v>
      </c>
      <c r="U407" s="191">
        <f t="shared" si="38"/>
        <v>0</v>
      </c>
      <c r="V407" s="191">
        <f t="shared" si="39"/>
        <v>0</v>
      </c>
      <c r="W407" s="191">
        <f t="shared" si="40"/>
        <v>0</v>
      </c>
      <c r="X407" s="192">
        <f t="shared" si="34"/>
        <v>1000</v>
      </c>
      <c r="Y407" s="281"/>
      <c r="Z407" s="282">
        <f t="shared" si="41"/>
        <v>0</v>
      </c>
      <c r="AA407" s="283">
        <f t="shared" si="42"/>
        <v>0</v>
      </c>
      <c r="AB407" s="283">
        <f t="shared" si="43"/>
        <v>0</v>
      </c>
      <c r="AC407" s="284">
        <f t="shared" si="44"/>
        <v>0</v>
      </c>
      <c r="AD407" s="192">
        <f t="shared" si="35"/>
        <v>0</v>
      </c>
      <c r="AE407" s="285"/>
      <c r="AF407" s="286"/>
      <c r="AG407" s="287"/>
      <c r="AH407" s="197" t="str">
        <f t="shared" si="45"/>
        <v/>
      </c>
      <c r="AI407" s="198"/>
      <c r="AJ407" s="288"/>
      <c r="AK407" s="289"/>
      <c r="AL407" s="377"/>
      <c r="AM407" s="377"/>
      <c r="AN407" s="377"/>
      <c r="AO407" s="377"/>
      <c r="AP407" s="290"/>
      <c r="AQ407" s="286"/>
      <c r="AR407" s="286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</row>
    <row r="408" spans="1:82" s="291" customFormat="1" ht="39" customHeight="1" thickTop="1" thickBot="1">
      <c r="A408" s="275">
        <v>6</v>
      </c>
      <c r="B408" s="276" t="s">
        <v>313</v>
      </c>
      <c r="C408" s="276" t="s">
        <v>314</v>
      </c>
      <c r="D408" s="414" t="s">
        <v>423</v>
      </c>
      <c r="E408" s="414"/>
      <c r="F408" s="411"/>
      <c r="G408" s="411"/>
      <c r="H408" s="411"/>
      <c r="I408" s="411"/>
      <c r="J408" s="277">
        <v>1004</v>
      </c>
      <c r="K408" s="410" t="str">
        <f t="shared" ref="K408" si="54">IF(J408&gt;0,VLOOKUP(J408,$A$1:$B$300,2,0),"")</f>
        <v>Gen Fund</v>
      </c>
      <c r="L408" s="410"/>
      <c r="M408" s="376">
        <v>-660</v>
      </c>
      <c r="N408" s="376"/>
      <c r="O408" s="332">
        <v>1</v>
      </c>
      <c r="P408" s="278"/>
      <c r="Q408" s="333">
        <v>0</v>
      </c>
      <c r="R408" s="339"/>
      <c r="S408" s="281"/>
      <c r="T408" s="190">
        <f t="shared" si="37"/>
        <v>-660</v>
      </c>
      <c r="U408" s="191">
        <f t="shared" si="38"/>
        <v>0</v>
      </c>
      <c r="V408" s="191">
        <f t="shared" si="39"/>
        <v>0</v>
      </c>
      <c r="W408" s="191">
        <f t="shared" si="40"/>
        <v>0</v>
      </c>
      <c r="X408" s="192">
        <f t="shared" ref="X408" si="55">SUM(T408:W408)</f>
        <v>-660</v>
      </c>
      <c r="Y408" s="281"/>
      <c r="Z408" s="282">
        <f t="shared" si="41"/>
        <v>0</v>
      </c>
      <c r="AA408" s="283">
        <f t="shared" si="42"/>
        <v>0</v>
      </c>
      <c r="AB408" s="283">
        <f t="shared" si="43"/>
        <v>0</v>
      </c>
      <c r="AC408" s="284">
        <f t="shared" si="44"/>
        <v>0</v>
      </c>
      <c r="AD408" s="192">
        <f t="shared" ref="AD408" si="56">SUM(Z408:AC408)</f>
        <v>0</v>
      </c>
      <c r="AE408" s="285"/>
      <c r="AF408" s="286"/>
      <c r="AG408" s="287"/>
      <c r="AH408" s="197" t="str">
        <f t="shared" ref="AH408" si="57">IF(AG408&gt;0,VLOOKUP(AG408,$A$1:$B$300,2,0),"")</f>
        <v/>
      </c>
      <c r="AI408" s="198"/>
      <c r="AJ408" s="288"/>
      <c r="AK408" s="289"/>
      <c r="AL408" s="377"/>
      <c r="AM408" s="377"/>
      <c r="AN408" s="377"/>
      <c r="AO408" s="377"/>
      <c r="AP408" s="290"/>
      <c r="AQ408" s="286"/>
      <c r="AR408" s="286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</row>
    <row r="409" spans="1:82" s="291" customFormat="1" ht="52.5" customHeight="1" thickTop="1" thickBot="1">
      <c r="A409" s="275">
        <v>7</v>
      </c>
      <c r="B409" s="276" t="s">
        <v>313</v>
      </c>
      <c r="C409" s="276" t="s">
        <v>408</v>
      </c>
      <c r="D409" s="414" t="s">
        <v>423</v>
      </c>
      <c r="E409" s="414"/>
      <c r="F409" s="411"/>
      <c r="G409" s="411"/>
      <c r="H409" s="411"/>
      <c r="I409" s="411"/>
      <c r="J409" s="277">
        <v>1004</v>
      </c>
      <c r="K409" s="410" t="str">
        <f t="shared" si="36"/>
        <v>Gen Fund</v>
      </c>
      <c r="L409" s="410"/>
      <c r="M409" s="376">
        <v>660</v>
      </c>
      <c r="N409" s="376"/>
      <c r="O409" s="332">
        <v>1</v>
      </c>
      <c r="P409" s="278"/>
      <c r="Q409" s="333">
        <v>0</v>
      </c>
      <c r="R409" s="339"/>
      <c r="S409" s="281"/>
      <c r="T409" s="190">
        <f t="shared" si="37"/>
        <v>660</v>
      </c>
      <c r="U409" s="191">
        <f t="shared" si="38"/>
        <v>0</v>
      </c>
      <c r="V409" s="191">
        <f t="shared" si="39"/>
        <v>0</v>
      </c>
      <c r="W409" s="191">
        <f t="shared" si="40"/>
        <v>0</v>
      </c>
      <c r="X409" s="192">
        <f t="shared" si="34"/>
        <v>660</v>
      </c>
      <c r="Y409" s="281"/>
      <c r="Z409" s="282">
        <f t="shared" si="41"/>
        <v>0</v>
      </c>
      <c r="AA409" s="283">
        <f t="shared" si="42"/>
        <v>0</v>
      </c>
      <c r="AB409" s="283">
        <f t="shared" si="43"/>
        <v>0</v>
      </c>
      <c r="AC409" s="284">
        <f t="shared" si="44"/>
        <v>0</v>
      </c>
      <c r="AD409" s="192">
        <f t="shared" si="35"/>
        <v>0</v>
      </c>
      <c r="AE409" s="285"/>
      <c r="AF409" s="286"/>
      <c r="AG409" s="287"/>
      <c r="AH409" s="197" t="str">
        <f t="shared" si="45"/>
        <v/>
      </c>
      <c r="AI409" s="198"/>
      <c r="AJ409" s="288"/>
      <c r="AK409" s="289"/>
      <c r="AL409" s="377"/>
      <c r="AM409" s="377"/>
      <c r="AN409" s="377"/>
      <c r="AO409" s="377"/>
      <c r="AP409" s="290"/>
      <c r="AQ409" s="286"/>
      <c r="AR409" s="286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</row>
    <row r="410" spans="1:82" s="291" customFormat="1" ht="39" customHeight="1" thickTop="1" thickBot="1">
      <c r="A410" s="275">
        <v>8</v>
      </c>
      <c r="B410" s="276" t="s">
        <v>313</v>
      </c>
      <c r="C410" s="276" t="s">
        <v>408</v>
      </c>
      <c r="D410" s="414" t="s">
        <v>420</v>
      </c>
      <c r="E410" s="414"/>
      <c r="F410" s="411"/>
      <c r="G410" s="411"/>
      <c r="H410" s="411"/>
      <c r="I410" s="411"/>
      <c r="J410" s="277">
        <v>1004</v>
      </c>
      <c r="K410" s="410" t="str">
        <f t="shared" ref="K410" si="58">IF(J410&gt;0,VLOOKUP(J410,$A$1:$B$300,2,0),"")</f>
        <v>Gen Fund</v>
      </c>
      <c r="L410" s="410"/>
      <c r="M410" s="376">
        <v>2000</v>
      </c>
      <c r="N410" s="376"/>
      <c r="O410" s="332">
        <v>1</v>
      </c>
      <c r="P410" s="278"/>
      <c r="Q410" s="333">
        <v>0</v>
      </c>
      <c r="R410" s="341" t="s">
        <v>424</v>
      </c>
      <c r="S410" s="281"/>
      <c r="T410" s="190">
        <f t="shared" si="37"/>
        <v>2000</v>
      </c>
      <c r="U410" s="191">
        <f t="shared" si="38"/>
        <v>0</v>
      </c>
      <c r="V410" s="191">
        <f t="shared" si="39"/>
        <v>0</v>
      </c>
      <c r="W410" s="191">
        <f t="shared" si="40"/>
        <v>0</v>
      </c>
      <c r="X410" s="192">
        <f t="shared" ref="X410" si="59">SUM(T410:W410)</f>
        <v>2000</v>
      </c>
      <c r="Y410" s="281"/>
      <c r="Z410" s="282">
        <f t="shared" si="41"/>
        <v>0</v>
      </c>
      <c r="AA410" s="283">
        <f t="shared" si="42"/>
        <v>0</v>
      </c>
      <c r="AB410" s="283">
        <f t="shared" si="43"/>
        <v>0</v>
      </c>
      <c r="AC410" s="284">
        <f t="shared" si="44"/>
        <v>0</v>
      </c>
      <c r="AD410" s="192">
        <f t="shared" ref="AD410" si="60">SUM(Z410:AC410)</f>
        <v>0</v>
      </c>
      <c r="AE410" s="285"/>
      <c r="AF410" s="286"/>
      <c r="AG410" s="287"/>
      <c r="AH410" s="197" t="str">
        <f t="shared" ref="AH410" si="61">IF(AG410&gt;0,VLOOKUP(AG410,$A$1:$B$300,2,0),"")</f>
        <v/>
      </c>
      <c r="AI410" s="198"/>
      <c r="AJ410" s="288"/>
      <c r="AK410" s="289"/>
      <c r="AL410" s="377"/>
      <c r="AM410" s="377"/>
      <c r="AN410" s="377"/>
      <c r="AO410" s="377"/>
      <c r="AP410" s="290"/>
      <c r="AQ410" s="286"/>
      <c r="AR410" s="286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</row>
    <row r="411" spans="1:82" s="291" customFormat="1" ht="39" customHeight="1" thickTop="1" thickBot="1">
      <c r="A411" s="275">
        <v>9</v>
      </c>
      <c r="B411" s="276" t="s">
        <v>313</v>
      </c>
      <c r="C411" s="276" t="s">
        <v>421</v>
      </c>
      <c r="D411" s="414" t="s">
        <v>422</v>
      </c>
      <c r="E411" s="414"/>
      <c r="F411" s="411"/>
      <c r="G411" s="411"/>
      <c r="H411" s="411"/>
      <c r="I411" s="411"/>
      <c r="J411" s="277">
        <v>1004</v>
      </c>
      <c r="K411" s="410" t="str">
        <f t="shared" ref="K411" si="62">IF(J411&gt;0,VLOOKUP(J411,$A$1:$B$300,2,0),"")</f>
        <v>Gen Fund</v>
      </c>
      <c r="L411" s="410"/>
      <c r="M411" s="376">
        <v>-750</v>
      </c>
      <c r="N411" s="376"/>
      <c r="O411" s="332">
        <v>1</v>
      </c>
      <c r="P411" s="278"/>
      <c r="Q411" s="279">
        <v>0</v>
      </c>
      <c r="R411" s="335"/>
      <c r="S411" s="281"/>
      <c r="T411" s="190">
        <f t="shared" si="37"/>
        <v>-750</v>
      </c>
      <c r="U411" s="191">
        <f t="shared" si="38"/>
        <v>0</v>
      </c>
      <c r="V411" s="191">
        <f t="shared" si="39"/>
        <v>0</v>
      </c>
      <c r="W411" s="191">
        <f t="shared" si="40"/>
        <v>0</v>
      </c>
      <c r="X411" s="192">
        <f t="shared" ref="X411" si="63">SUM(T411:W411)</f>
        <v>-750</v>
      </c>
      <c r="Y411" s="281"/>
      <c r="Z411" s="282">
        <f t="shared" si="41"/>
        <v>0</v>
      </c>
      <c r="AA411" s="283">
        <f t="shared" si="42"/>
        <v>0</v>
      </c>
      <c r="AB411" s="283">
        <f t="shared" si="43"/>
        <v>0</v>
      </c>
      <c r="AC411" s="284">
        <f t="shared" si="44"/>
        <v>0</v>
      </c>
      <c r="AD411" s="192">
        <f t="shared" ref="AD411" si="64">SUM(Z411:AC411)</f>
        <v>0</v>
      </c>
      <c r="AE411" s="285"/>
      <c r="AF411" s="286"/>
      <c r="AG411" s="287"/>
      <c r="AH411" s="197" t="str">
        <f t="shared" ref="AH411" si="65">IF(AG411&gt;0,VLOOKUP(AG411,$A$1:$B$300,2,0),"")</f>
        <v/>
      </c>
      <c r="AI411" s="198"/>
      <c r="AJ411" s="288"/>
      <c r="AK411" s="289"/>
      <c r="AL411" s="377"/>
      <c r="AM411" s="377"/>
      <c r="AN411" s="377"/>
      <c r="AO411" s="377"/>
      <c r="AP411" s="290"/>
      <c r="AQ411" s="286"/>
      <c r="AR411" s="286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</row>
    <row r="412" spans="1:82" s="291" customFormat="1" ht="39" customHeight="1" thickTop="1" thickBot="1">
      <c r="A412" s="275">
        <v>10</v>
      </c>
      <c r="B412" s="330" t="s">
        <v>313</v>
      </c>
      <c r="C412" s="330" t="s">
        <v>332</v>
      </c>
      <c r="D412" s="403" t="s">
        <v>399</v>
      </c>
      <c r="E412" s="404"/>
      <c r="F412" s="411"/>
      <c r="G412" s="401"/>
      <c r="H412" s="401"/>
      <c r="I412" s="402"/>
      <c r="J412" s="277">
        <v>1004</v>
      </c>
      <c r="K412" s="378" t="str">
        <f t="shared" si="36"/>
        <v>Gen Fund</v>
      </c>
      <c r="L412" s="379"/>
      <c r="M412" s="398">
        <v>-937.5</v>
      </c>
      <c r="N412" s="399"/>
      <c r="O412" s="332">
        <v>1</v>
      </c>
      <c r="P412" s="278"/>
      <c r="Q412" s="279">
        <v>0</v>
      </c>
      <c r="R412" s="280"/>
      <c r="S412" s="281"/>
      <c r="T412" s="190">
        <f t="shared" si="37"/>
        <v>-937.5</v>
      </c>
      <c r="U412" s="191">
        <f t="shared" si="38"/>
        <v>0</v>
      </c>
      <c r="V412" s="191">
        <f t="shared" si="39"/>
        <v>0</v>
      </c>
      <c r="W412" s="191">
        <f t="shared" si="40"/>
        <v>0</v>
      </c>
      <c r="X412" s="192">
        <f t="shared" si="34"/>
        <v>-937.5</v>
      </c>
      <c r="Y412" s="281"/>
      <c r="Z412" s="282">
        <f t="shared" si="41"/>
        <v>0</v>
      </c>
      <c r="AA412" s="283">
        <f t="shared" si="42"/>
        <v>0</v>
      </c>
      <c r="AB412" s="283">
        <f t="shared" si="43"/>
        <v>0</v>
      </c>
      <c r="AC412" s="284">
        <f t="shared" si="44"/>
        <v>0</v>
      </c>
      <c r="AD412" s="192">
        <f t="shared" si="35"/>
        <v>0</v>
      </c>
      <c r="AE412" s="285"/>
      <c r="AF412" s="286"/>
      <c r="AG412" s="287"/>
      <c r="AH412" s="197" t="str">
        <f t="shared" si="45"/>
        <v/>
      </c>
      <c r="AI412" s="198"/>
      <c r="AJ412" s="288"/>
      <c r="AK412" s="289"/>
      <c r="AL412" s="400"/>
      <c r="AM412" s="401"/>
      <c r="AN412" s="401"/>
      <c r="AO412" s="402"/>
      <c r="AP412" s="290"/>
      <c r="AQ412" s="286"/>
      <c r="AR412" s="286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</row>
    <row r="413" spans="1:82" s="291" customFormat="1" ht="39" customHeight="1" thickTop="1" thickBot="1">
      <c r="A413" s="275">
        <v>11</v>
      </c>
      <c r="B413" s="330" t="s">
        <v>313</v>
      </c>
      <c r="C413" s="330" t="s">
        <v>332</v>
      </c>
      <c r="D413" s="403" t="s">
        <v>400</v>
      </c>
      <c r="E413" s="404"/>
      <c r="F413" s="411"/>
      <c r="G413" s="401"/>
      <c r="H413" s="401"/>
      <c r="I413" s="402"/>
      <c r="J413" s="277">
        <v>1004</v>
      </c>
      <c r="K413" s="378" t="str">
        <f t="shared" si="36"/>
        <v>Gen Fund</v>
      </c>
      <c r="L413" s="379"/>
      <c r="M413" s="398">
        <v>-307.5</v>
      </c>
      <c r="N413" s="399"/>
      <c r="O413" s="332">
        <v>1</v>
      </c>
      <c r="P413" s="278"/>
      <c r="Q413" s="279">
        <v>0</v>
      </c>
      <c r="R413" s="280"/>
      <c r="S413" s="281"/>
      <c r="T413" s="190">
        <f t="shared" si="37"/>
        <v>-307.5</v>
      </c>
      <c r="U413" s="191">
        <f t="shared" si="38"/>
        <v>0</v>
      </c>
      <c r="V413" s="191">
        <f t="shared" si="39"/>
        <v>0</v>
      </c>
      <c r="W413" s="191">
        <f t="shared" si="40"/>
        <v>0</v>
      </c>
      <c r="X413" s="192">
        <f t="shared" si="34"/>
        <v>-307.5</v>
      </c>
      <c r="Y413" s="281"/>
      <c r="Z413" s="282">
        <f t="shared" si="41"/>
        <v>0</v>
      </c>
      <c r="AA413" s="283">
        <f t="shared" si="42"/>
        <v>0</v>
      </c>
      <c r="AB413" s="283">
        <f t="shared" si="43"/>
        <v>0</v>
      </c>
      <c r="AC413" s="284">
        <f t="shared" si="44"/>
        <v>0</v>
      </c>
      <c r="AD413" s="192">
        <f t="shared" si="35"/>
        <v>0</v>
      </c>
      <c r="AE413" s="285"/>
      <c r="AF413" s="286"/>
      <c r="AG413" s="287"/>
      <c r="AH413" s="197" t="str">
        <f t="shared" si="45"/>
        <v/>
      </c>
      <c r="AI413" s="198"/>
      <c r="AJ413" s="288"/>
      <c r="AK413" s="289"/>
      <c r="AL413" s="400"/>
      <c r="AM413" s="401"/>
      <c r="AN413" s="401"/>
      <c r="AO413" s="402"/>
      <c r="AP413" s="290"/>
      <c r="AQ413" s="286"/>
      <c r="AR413" s="286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</row>
    <row r="414" spans="1:82" s="291" customFormat="1" ht="39" customHeight="1" thickTop="1" thickBot="1">
      <c r="A414" s="275">
        <v>12</v>
      </c>
      <c r="B414" s="330" t="s">
        <v>313</v>
      </c>
      <c r="C414" s="331" t="s">
        <v>335</v>
      </c>
      <c r="D414" s="403" t="s">
        <v>401</v>
      </c>
      <c r="E414" s="404"/>
      <c r="F414" s="411"/>
      <c r="G414" s="401"/>
      <c r="H414" s="401"/>
      <c r="I414" s="402"/>
      <c r="J414" s="277">
        <v>1004</v>
      </c>
      <c r="K414" s="378" t="str">
        <f t="shared" si="36"/>
        <v>Gen Fund</v>
      </c>
      <c r="L414" s="379"/>
      <c r="M414" s="398">
        <v>-2000</v>
      </c>
      <c r="N414" s="399"/>
      <c r="O414" s="332">
        <v>1</v>
      </c>
      <c r="P414" s="278"/>
      <c r="Q414" s="279">
        <v>0</v>
      </c>
      <c r="R414" s="321"/>
      <c r="S414" s="281"/>
      <c r="T414" s="190">
        <f t="shared" si="37"/>
        <v>-2000</v>
      </c>
      <c r="U414" s="191">
        <f t="shared" si="38"/>
        <v>0</v>
      </c>
      <c r="V414" s="191">
        <f t="shared" si="39"/>
        <v>0</v>
      </c>
      <c r="W414" s="191">
        <f t="shared" si="40"/>
        <v>0</v>
      </c>
      <c r="X414" s="192">
        <f t="shared" si="34"/>
        <v>-2000</v>
      </c>
      <c r="Y414" s="281"/>
      <c r="Z414" s="282">
        <f t="shared" si="41"/>
        <v>0</v>
      </c>
      <c r="AA414" s="283">
        <f t="shared" si="42"/>
        <v>0</v>
      </c>
      <c r="AB414" s="283">
        <f t="shared" si="43"/>
        <v>0</v>
      </c>
      <c r="AC414" s="284">
        <f t="shared" si="44"/>
        <v>0</v>
      </c>
      <c r="AD414" s="192">
        <f t="shared" si="35"/>
        <v>0</v>
      </c>
      <c r="AE414" s="285"/>
      <c r="AF414" s="286"/>
      <c r="AG414" s="287"/>
      <c r="AH414" s="197" t="str">
        <f t="shared" si="45"/>
        <v/>
      </c>
      <c r="AI414" s="198"/>
      <c r="AJ414" s="288"/>
      <c r="AK414" s="289"/>
      <c r="AL414" s="400"/>
      <c r="AM414" s="401"/>
      <c r="AN414" s="401"/>
      <c r="AO414" s="402"/>
      <c r="AP414" s="290"/>
      <c r="AQ414" s="286"/>
      <c r="AR414" s="286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</row>
    <row r="415" spans="1:82" s="291" customFormat="1" ht="14.25" customHeight="1" thickTop="1" thickBot="1">
      <c r="A415" s="380">
        <v>13</v>
      </c>
      <c r="B415" s="382" t="s">
        <v>337</v>
      </c>
      <c r="C415" s="382" t="s">
        <v>402</v>
      </c>
      <c r="D415" s="390" t="s">
        <v>428</v>
      </c>
      <c r="E415" s="391"/>
      <c r="F415" s="384"/>
      <c r="G415" s="385"/>
      <c r="H415" s="385"/>
      <c r="I415" s="386"/>
      <c r="J415" s="277">
        <v>1004</v>
      </c>
      <c r="K415" s="378" t="str">
        <f t="shared" ref="K415" si="66">IF(J415&gt;0,VLOOKUP(J415,$A$1:$B$300,2,0),"")</f>
        <v>Gen Fund</v>
      </c>
      <c r="L415" s="379"/>
      <c r="M415" s="398">
        <v>-23.6</v>
      </c>
      <c r="N415" s="399"/>
      <c r="O415" s="332">
        <v>1</v>
      </c>
      <c r="P415" s="394"/>
      <c r="Q415" s="279">
        <v>0</v>
      </c>
      <c r="R415" s="396"/>
      <c r="S415" s="281"/>
      <c r="T415" s="190">
        <f t="shared" si="37"/>
        <v>-23.6</v>
      </c>
      <c r="U415" s="191">
        <f t="shared" si="38"/>
        <v>0</v>
      </c>
      <c r="V415" s="191">
        <f t="shared" si="39"/>
        <v>0</v>
      </c>
      <c r="W415" s="191">
        <f t="shared" si="40"/>
        <v>0</v>
      </c>
      <c r="X415" s="192">
        <f t="shared" ref="X415" si="67">SUM(T415:W415)</f>
        <v>-23.6</v>
      </c>
      <c r="Y415" s="281"/>
      <c r="Z415" s="282">
        <f t="shared" si="41"/>
        <v>0</v>
      </c>
      <c r="AA415" s="283">
        <f t="shared" si="42"/>
        <v>0</v>
      </c>
      <c r="AB415" s="283">
        <f t="shared" si="43"/>
        <v>0</v>
      </c>
      <c r="AC415" s="284">
        <f t="shared" si="44"/>
        <v>0</v>
      </c>
      <c r="AD415" s="192">
        <f t="shared" ref="AD415" si="68">SUM(Z415:AC415)</f>
        <v>0</v>
      </c>
      <c r="AE415" s="285"/>
      <c r="AF415" s="286"/>
      <c r="AG415" s="287"/>
      <c r="AH415" s="197" t="str">
        <f t="shared" ref="AH415" si="69">IF(AG415&gt;0,VLOOKUP(AG415,$A$1:$B$300,2,0),"")</f>
        <v/>
      </c>
      <c r="AI415" s="198"/>
      <c r="AJ415" s="288"/>
      <c r="AK415" s="289"/>
      <c r="AL415" s="400"/>
      <c r="AM415" s="401"/>
      <c r="AN415" s="401"/>
      <c r="AO415" s="402"/>
      <c r="AP415" s="290"/>
      <c r="AQ415" s="286"/>
      <c r="AR415" s="286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</row>
    <row r="416" spans="1:82" s="291" customFormat="1" ht="27.75" customHeight="1" thickTop="1" thickBot="1">
      <c r="A416" s="381"/>
      <c r="B416" s="383"/>
      <c r="C416" s="383"/>
      <c r="D416" s="392"/>
      <c r="E416" s="393"/>
      <c r="F416" s="387"/>
      <c r="G416" s="388"/>
      <c r="H416" s="388"/>
      <c r="I416" s="389"/>
      <c r="J416" s="277">
        <v>1003</v>
      </c>
      <c r="K416" s="378" t="str">
        <f t="shared" si="36"/>
        <v>G/F Match</v>
      </c>
      <c r="L416" s="379"/>
      <c r="M416" s="398">
        <f>-80.4+23.6</f>
        <v>-56.8</v>
      </c>
      <c r="N416" s="399"/>
      <c r="O416" s="332">
        <v>1</v>
      </c>
      <c r="P416" s="395"/>
      <c r="Q416" s="279">
        <v>0</v>
      </c>
      <c r="R416" s="397"/>
      <c r="S416" s="281"/>
      <c r="T416" s="190">
        <f t="shared" si="37"/>
        <v>-56.8</v>
      </c>
      <c r="U416" s="191">
        <f t="shared" si="38"/>
        <v>0</v>
      </c>
      <c r="V416" s="191">
        <f t="shared" si="39"/>
        <v>0</v>
      </c>
      <c r="W416" s="191">
        <f t="shared" si="40"/>
        <v>0</v>
      </c>
      <c r="X416" s="192">
        <f t="shared" si="34"/>
        <v>-56.8</v>
      </c>
      <c r="Y416" s="281"/>
      <c r="Z416" s="282">
        <f t="shared" si="41"/>
        <v>0</v>
      </c>
      <c r="AA416" s="283">
        <f t="shared" si="42"/>
        <v>0</v>
      </c>
      <c r="AB416" s="283">
        <f t="shared" si="43"/>
        <v>0</v>
      </c>
      <c r="AC416" s="284">
        <f t="shared" si="44"/>
        <v>0</v>
      </c>
      <c r="AD416" s="192">
        <f t="shared" si="35"/>
        <v>0</v>
      </c>
      <c r="AE416" s="285"/>
      <c r="AF416" s="286"/>
      <c r="AG416" s="287"/>
      <c r="AH416" s="197" t="str">
        <f t="shared" si="45"/>
        <v/>
      </c>
      <c r="AI416" s="198"/>
      <c r="AJ416" s="288"/>
      <c r="AK416" s="289"/>
      <c r="AL416" s="400"/>
      <c r="AM416" s="401"/>
      <c r="AN416" s="401"/>
      <c r="AO416" s="402"/>
      <c r="AP416" s="290"/>
      <c r="AQ416" s="286"/>
      <c r="AR416" s="28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</row>
    <row r="417" spans="1:82" s="291" customFormat="1" ht="39" customHeight="1" thickTop="1" thickBot="1">
      <c r="A417" s="275">
        <v>14</v>
      </c>
      <c r="B417" s="331" t="s">
        <v>344</v>
      </c>
      <c r="C417" s="331" t="s">
        <v>403</v>
      </c>
      <c r="D417" s="403" t="s">
        <v>427</v>
      </c>
      <c r="E417" s="404"/>
      <c r="F417" s="411"/>
      <c r="G417" s="401"/>
      <c r="H417" s="401"/>
      <c r="I417" s="402"/>
      <c r="J417" s="277">
        <v>1004</v>
      </c>
      <c r="K417" s="378" t="str">
        <f t="shared" si="36"/>
        <v>Gen Fund</v>
      </c>
      <c r="L417" s="379"/>
      <c r="M417" s="398">
        <v>-168.5</v>
      </c>
      <c r="N417" s="399"/>
      <c r="O417" s="332">
        <v>1</v>
      </c>
      <c r="P417" s="278"/>
      <c r="Q417" s="279">
        <v>0</v>
      </c>
      <c r="R417" s="280"/>
      <c r="S417" s="281"/>
      <c r="T417" s="190">
        <f t="shared" si="37"/>
        <v>-168.5</v>
      </c>
      <c r="U417" s="191">
        <f t="shared" si="38"/>
        <v>0</v>
      </c>
      <c r="V417" s="191">
        <f t="shared" si="39"/>
        <v>0</v>
      </c>
      <c r="W417" s="191">
        <f t="shared" si="40"/>
        <v>0</v>
      </c>
      <c r="X417" s="192">
        <f t="shared" si="34"/>
        <v>-168.5</v>
      </c>
      <c r="Y417" s="281"/>
      <c r="Z417" s="282">
        <f t="shared" si="41"/>
        <v>0</v>
      </c>
      <c r="AA417" s="283">
        <f t="shared" si="42"/>
        <v>0</v>
      </c>
      <c r="AB417" s="283">
        <f t="shared" si="43"/>
        <v>0</v>
      </c>
      <c r="AC417" s="284">
        <f t="shared" si="44"/>
        <v>0</v>
      </c>
      <c r="AD417" s="192">
        <f t="shared" si="35"/>
        <v>0</v>
      </c>
      <c r="AE417" s="285"/>
      <c r="AF417" s="286"/>
      <c r="AG417" s="287"/>
      <c r="AH417" s="197" t="str">
        <f t="shared" si="45"/>
        <v/>
      </c>
      <c r="AI417" s="198"/>
      <c r="AJ417" s="288"/>
      <c r="AK417" s="289"/>
      <c r="AL417" s="400"/>
      <c r="AM417" s="401"/>
      <c r="AN417" s="401"/>
      <c r="AO417" s="402"/>
      <c r="AP417" s="290"/>
      <c r="AQ417" s="286"/>
      <c r="AR417" s="286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</row>
    <row r="418" spans="1:82" s="291" customFormat="1" ht="39" customHeight="1" thickTop="1" thickBot="1">
      <c r="A418" s="275">
        <v>15</v>
      </c>
      <c r="B418" s="331" t="s">
        <v>344</v>
      </c>
      <c r="C418" s="331" t="s">
        <v>354</v>
      </c>
      <c r="D418" s="403" t="s">
        <v>427</v>
      </c>
      <c r="E418" s="404"/>
      <c r="F418" s="411"/>
      <c r="G418" s="401"/>
      <c r="H418" s="401"/>
      <c r="I418" s="402"/>
      <c r="J418" s="277">
        <v>1004</v>
      </c>
      <c r="K418" s="378" t="str">
        <f t="shared" si="36"/>
        <v>Gen Fund</v>
      </c>
      <c r="L418" s="379"/>
      <c r="M418" s="398">
        <v>-254</v>
      </c>
      <c r="N418" s="399"/>
      <c r="O418" s="332">
        <v>1</v>
      </c>
      <c r="P418" s="278"/>
      <c r="Q418" s="279">
        <v>0</v>
      </c>
      <c r="R418" s="280"/>
      <c r="S418" s="281"/>
      <c r="T418" s="190">
        <f t="shared" si="37"/>
        <v>-254</v>
      </c>
      <c r="U418" s="191">
        <f t="shared" si="38"/>
        <v>0</v>
      </c>
      <c r="V418" s="191">
        <f t="shared" si="39"/>
        <v>0</v>
      </c>
      <c r="W418" s="191">
        <f t="shared" si="40"/>
        <v>0</v>
      </c>
      <c r="X418" s="192">
        <f t="shared" si="34"/>
        <v>-254</v>
      </c>
      <c r="Y418" s="281"/>
      <c r="Z418" s="282">
        <f t="shared" si="41"/>
        <v>0</v>
      </c>
      <c r="AA418" s="283">
        <f t="shared" si="42"/>
        <v>0</v>
      </c>
      <c r="AB418" s="283">
        <f t="shared" si="43"/>
        <v>0</v>
      </c>
      <c r="AC418" s="284">
        <f t="shared" si="44"/>
        <v>0</v>
      </c>
      <c r="AD418" s="192">
        <f t="shared" si="35"/>
        <v>0</v>
      </c>
      <c r="AE418" s="285"/>
      <c r="AF418" s="286"/>
      <c r="AG418" s="287"/>
      <c r="AH418" s="197" t="str">
        <f t="shared" si="45"/>
        <v/>
      </c>
      <c r="AI418" s="198"/>
      <c r="AJ418" s="288"/>
      <c r="AK418" s="289"/>
      <c r="AL418" s="400"/>
      <c r="AM418" s="401"/>
      <c r="AN418" s="401"/>
      <c r="AO418" s="402"/>
      <c r="AP418" s="290"/>
      <c r="AQ418" s="286"/>
      <c r="AR418" s="286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</row>
    <row r="419" spans="1:82" s="291" customFormat="1" ht="39" customHeight="1" thickTop="1" thickBot="1">
      <c r="A419" s="275">
        <v>16</v>
      </c>
      <c r="B419" s="331" t="s">
        <v>344</v>
      </c>
      <c r="C419" s="331" t="s">
        <v>404</v>
      </c>
      <c r="D419" s="403" t="s">
        <v>405</v>
      </c>
      <c r="E419" s="404"/>
      <c r="F419" s="411"/>
      <c r="G419" s="401"/>
      <c r="H419" s="401"/>
      <c r="I419" s="402"/>
      <c r="J419" s="277">
        <v>1004</v>
      </c>
      <c r="K419" s="378" t="str">
        <f t="shared" si="36"/>
        <v>Gen Fund</v>
      </c>
      <c r="L419" s="379"/>
      <c r="M419" s="398">
        <f>-761.8</f>
        <v>-761.8</v>
      </c>
      <c r="N419" s="399"/>
      <c r="O419" s="332">
        <v>1</v>
      </c>
      <c r="P419" s="278"/>
      <c r="Q419" s="279">
        <v>0</v>
      </c>
      <c r="R419" s="280"/>
      <c r="S419" s="281"/>
      <c r="T419" s="190">
        <f t="shared" si="37"/>
        <v>-761.8</v>
      </c>
      <c r="U419" s="191">
        <f t="shared" si="38"/>
        <v>0</v>
      </c>
      <c r="V419" s="191">
        <f t="shared" si="39"/>
        <v>0</v>
      </c>
      <c r="W419" s="191">
        <f t="shared" si="40"/>
        <v>0</v>
      </c>
      <c r="X419" s="192">
        <f t="shared" si="34"/>
        <v>-761.8</v>
      </c>
      <c r="Y419" s="281"/>
      <c r="Z419" s="282">
        <f t="shared" si="41"/>
        <v>0</v>
      </c>
      <c r="AA419" s="283">
        <f t="shared" si="42"/>
        <v>0</v>
      </c>
      <c r="AB419" s="283">
        <f t="shared" si="43"/>
        <v>0</v>
      </c>
      <c r="AC419" s="284">
        <f t="shared" si="44"/>
        <v>0</v>
      </c>
      <c r="AD419" s="192">
        <f t="shared" si="35"/>
        <v>0</v>
      </c>
      <c r="AE419" s="285"/>
      <c r="AF419" s="286"/>
      <c r="AG419" s="287"/>
      <c r="AH419" s="197" t="str">
        <f t="shared" si="45"/>
        <v/>
      </c>
      <c r="AI419" s="198"/>
      <c r="AJ419" s="288"/>
      <c r="AK419" s="289"/>
      <c r="AL419" s="400"/>
      <c r="AM419" s="401"/>
      <c r="AN419" s="401"/>
      <c r="AO419" s="402"/>
      <c r="AP419" s="290"/>
      <c r="AQ419" s="286"/>
      <c r="AR419" s="286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</row>
    <row r="420" spans="1:82" s="291" customFormat="1" ht="39" customHeight="1" thickTop="1" thickBot="1">
      <c r="A420" s="275">
        <v>17</v>
      </c>
      <c r="B420" s="331" t="s">
        <v>344</v>
      </c>
      <c r="C420" s="331" t="s">
        <v>406</v>
      </c>
      <c r="D420" s="403" t="s">
        <v>407</v>
      </c>
      <c r="E420" s="404"/>
      <c r="F420" s="411"/>
      <c r="G420" s="401"/>
      <c r="H420" s="401"/>
      <c r="I420" s="402"/>
      <c r="J420" s="277">
        <v>1004</v>
      </c>
      <c r="K420" s="378" t="str">
        <f t="shared" si="36"/>
        <v>Gen Fund</v>
      </c>
      <c r="L420" s="379"/>
      <c r="M420" s="398">
        <v>-138.19999999999999</v>
      </c>
      <c r="N420" s="399"/>
      <c r="O420" s="332">
        <v>1</v>
      </c>
      <c r="P420" s="278"/>
      <c r="Q420" s="279">
        <v>0</v>
      </c>
      <c r="R420" s="280"/>
      <c r="S420" s="281"/>
      <c r="T420" s="190">
        <f t="shared" si="37"/>
        <v>-138.19999999999999</v>
      </c>
      <c r="U420" s="191">
        <f t="shared" si="38"/>
        <v>0</v>
      </c>
      <c r="V420" s="191">
        <f t="shared" si="39"/>
        <v>0</v>
      </c>
      <c r="W420" s="191">
        <f t="shared" si="40"/>
        <v>0</v>
      </c>
      <c r="X420" s="192">
        <f t="shared" si="34"/>
        <v>-138.19999999999999</v>
      </c>
      <c r="Y420" s="281"/>
      <c r="Z420" s="282">
        <f t="shared" si="41"/>
        <v>0</v>
      </c>
      <c r="AA420" s="283">
        <f t="shared" si="42"/>
        <v>0</v>
      </c>
      <c r="AB420" s="283">
        <f t="shared" si="43"/>
        <v>0</v>
      </c>
      <c r="AC420" s="284">
        <f t="shared" si="44"/>
        <v>0</v>
      </c>
      <c r="AD420" s="192">
        <f t="shared" si="35"/>
        <v>0</v>
      </c>
      <c r="AE420" s="285"/>
      <c r="AF420" s="286"/>
      <c r="AG420" s="287"/>
      <c r="AH420" s="197" t="str">
        <f t="shared" si="45"/>
        <v/>
      </c>
      <c r="AI420" s="198"/>
      <c r="AJ420" s="288"/>
      <c r="AK420" s="289"/>
      <c r="AL420" s="400"/>
      <c r="AM420" s="401"/>
      <c r="AN420" s="401"/>
      <c r="AO420" s="402"/>
      <c r="AP420" s="290"/>
      <c r="AQ420" s="286"/>
      <c r="AR420" s="286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</row>
    <row r="421" spans="1:82" s="291" customFormat="1" ht="14.25" customHeight="1" thickTop="1" thickBot="1">
      <c r="A421" s="380">
        <v>18</v>
      </c>
      <c r="B421" s="405" t="s">
        <v>357</v>
      </c>
      <c r="C421" s="382" t="s">
        <v>409</v>
      </c>
      <c r="D421" s="390" t="s">
        <v>411</v>
      </c>
      <c r="E421" s="391"/>
      <c r="F421" s="384"/>
      <c r="G421" s="385"/>
      <c r="H421" s="385"/>
      <c r="I421" s="386"/>
      <c r="J421" s="320">
        <v>1004</v>
      </c>
      <c r="K421" s="378" t="str">
        <f t="shared" si="36"/>
        <v>Gen Fund</v>
      </c>
      <c r="L421" s="379"/>
      <c r="M421" s="398">
        <v>-1482.4</v>
      </c>
      <c r="N421" s="399"/>
      <c r="O421" s="332">
        <v>1</v>
      </c>
      <c r="P421" s="394"/>
      <c r="Q421" s="415">
        <v>0</v>
      </c>
      <c r="R421" s="417"/>
      <c r="S421" s="281"/>
      <c r="T421" s="190">
        <f t="shared" si="37"/>
        <v>-1482.4</v>
      </c>
      <c r="U421" s="191">
        <f t="shared" si="38"/>
        <v>0</v>
      </c>
      <c r="V421" s="191">
        <f t="shared" si="39"/>
        <v>0</v>
      </c>
      <c r="W421" s="191">
        <f t="shared" si="40"/>
        <v>0</v>
      </c>
      <c r="X421" s="192">
        <f t="shared" si="34"/>
        <v>-1482.4</v>
      </c>
      <c r="Y421" s="281"/>
      <c r="Z421" s="282">
        <f t="shared" si="41"/>
        <v>0</v>
      </c>
      <c r="AA421" s="283">
        <f t="shared" si="42"/>
        <v>0</v>
      </c>
      <c r="AB421" s="283">
        <f t="shared" si="43"/>
        <v>0</v>
      </c>
      <c r="AC421" s="284">
        <f t="shared" si="44"/>
        <v>0</v>
      </c>
      <c r="AD421" s="192">
        <f t="shared" si="35"/>
        <v>0</v>
      </c>
      <c r="AE421" s="285"/>
      <c r="AF421" s="286"/>
      <c r="AG421" s="287"/>
      <c r="AH421" s="197" t="str">
        <f t="shared" si="45"/>
        <v/>
      </c>
      <c r="AI421" s="198"/>
      <c r="AJ421" s="288"/>
      <c r="AK421" s="289"/>
      <c r="AL421" s="400"/>
      <c r="AM421" s="401"/>
      <c r="AN421" s="401"/>
      <c r="AO421" s="402"/>
      <c r="AP421" s="290"/>
      <c r="AQ421" s="286"/>
      <c r="AR421" s="286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</row>
    <row r="422" spans="1:82" s="291" customFormat="1" ht="36.75" customHeight="1" thickTop="1" thickBot="1">
      <c r="A422" s="381"/>
      <c r="B422" s="406"/>
      <c r="C422" s="383"/>
      <c r="D422" s="392"/>
      <c r="E422" s="393"/>
      <c r="F422" s="387"/>
      <c r="G422" s="388"/>
      <c r="H422" s="388"/>
      <c r="I422" s="389"/>
      <c r="J422" s="320">
        <v>1226</v>
      </c>
      <c r="K422" s="378" t="str">
        <f t="shared" ref="K422" si="70">IF(J422&gt;0,VLOOKUP(J422,$A$1:$B$300,2,0),"")</f>
        <v xml:space="preserve">High Ed </v>
      </c>
      <c r="L422" s="379"/>
      <c r="M422" s="398">
        <v>1482.4</v>
      </c>
      <c r="N422" s="399"/>
      <c r="O422" s="332">
        <v>1</v>
      </c>
      <c r="P422" s="395"/>
      <c r="Q422" s="416"/>
      <c r="R422" s="397"/>
      <c r="S422" s="281"/>
      <c r="T422" s="190">
        <f t="shared" si="37"/>
        <v>0</v>
      </c>
      <c r="U422" s="191">
        <f t="shared" si="38"/>
        <v>1482.4</v>
      </c>
      <c r="V422" s="191">
        <f t="shared" si="39"/>
        <v>0</v>
      </c>
      <c r="W422" s="191">
        <f t="shared" si="40"/>
        <v>0</v>
      </c>
      <c r="X422" s="192">
        <f t="shared" ref="X422" si="71">SUM(T422:W422)</f>
        <v>1482.4</v>
      </c>
      <c r="Y422" s="281"/>
      <c r="Z422" s="282">
        <f t="shared" si="41"/>
        <v>0</v>
      </c>
      <c r="AA422" s="283">
        <f t="shared" si="42"/>
        <v>0</v>
      </c>
      <c r="AB422" s="283">
        <f t="shared" si="43"/>
        <v>0</v>
      </c>
      <c r="AC422" s="284">
        <f t="shared" si="44"/>
        <v>0</v>
      </c>
      <c r="AD422" s="192">
        <f t="shared" ref="AD422" si="72">SUM(Z422:AC422)</f>
        <v>0</v>
      </c>
      <c r="AE422" s="285"/>
      <c r="AF422" s="286"/>
      <c r="AG422" s="287"/>
      <c r="AH422" s="197" t="str">
        <f t="shared" ref="AH422" si="73">IF(AG422&gt;0,VLOOKUP(AG422,$A$1:$B$300,2,0),"")</f>
        <v/>
      </c>
      <c r="AI422" s="198"/>
      <c r="AJ422" s="288"/>
      <c r="AK422" s="289"/>
      <c r="AL422" s="400"/>
      <c r="AM422" s="401"/>
      <c r="AN422" s="401"/>
      <c r="AO422" s="402"/>
      <c r="AP422" s="290"/>
      <c r="AQ422" s="286"/>
      <c r="AR422" s="286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</row>
    <row r="423" spans="1:82" s="291" customFormat="1" ht="92.25" customHeight="1" thickTop="1" thickBot="1">
      <c r="A423" s="370">
        <v>19</v>
      </c>
      <c r="B423" s="371" t="s">
        <v>357</v>
      </c>
      <c r="C423" s="372" t="s">
        <v>409</v>
      </c>
      <c r="D423" s="403" t="s">
        <v>429</v>
      </c>
      <c r="E423" s="474"/>
      <c r="F423" s="474"/>
      <c r="G423" s="474"/>
      <c r="H423" s="474"/>
      <c r="I423" s="475"/>
      <c r="J423" s="360">
        <v>0</v>
      </c>
      <c r="K423" s="364"/>
      <c r="L423" s="365"/>
      <c r="M423" s="366"/>
      <c r="N423" s="367"/>
      <c r="O423" s="361">
        <v>1</v>
      </c>
      <c r="P423" s="344"/>
      <c r="Q423" s="369"/>
      <c r="R423" s="340" t="s">
        <v>430</v>
      </c>
      <c r="S423" s="350"/>
      <c r="T423" s="345"/>
      <c r="U423" s="346"/>
      <c r="V423" s="346"/>
      <c r="W423" s="346"/>
      <c r="X423" s="347"/>
      <c r="Y423" s="350"/>
      <c r="Z423" s="351"/>
      <c r="AA423" s="352"/>
      <c r="AB423" s="352"/>
      <c r="AC423" s="353"/>
      <c r="AD423" s="347"/>
      <c r="AE423" s="354"/>
      <c r="AF423" s="355"/>
      <c r="AG423" s="356"/>
      <c r="AH423" s="348"/>
      <c r="AI423" s="349"/>
      <c r="AJ423" s="357"/>
      <c r="AK423" s="358"/>
      <c r="AL423" s="368"/>
      <c r="AM423" s="362"/>
      <c r="AN423" s="362"/>
      <c r="AO423" s="363"/>
      <c r="AP423" s="359"/>
      <c r="AQ423" s="355"/>
      <c r="AR423" s="355"/>
      <c r="AS423" s="343"/>
      <c r="AT423" s="343"/>
      <c r="AU423" s="343"/>
      <c r="AV423" s="343"/>
      <c r="AW423" s="343"/>
      <c r="AX423" s="343"/>
      <c r="AY423" s="343"/>
      <c r="AZ423" s="343"/>
      <c r="BA423" s="343"/>
      <c r="BB423" s="343"/>
      <c r="BC423" s="343"/>
      <c r="BD423" s="343"/>
      <c r="BE423" s="343"/>
      <c r="BF423" s="343"/>
      <c r="BG423" s="343"/>
      <c r="BH423" s="343"/>
      <c r="BI423" s="343"/>
      <c r="BJ423" s="343"/>
      <c r="BK423" s="343"/>
      <c r="BL423" s="343"/>
      <c r="BM423" s="343"/>
      <c r="BN423" s="343"/>
      <c r="BO423" s="343"/>
      <c r="BP423" s="343"/>
      <c r="BQ423" s="343"/>
      <c r="BR423" s="343"/>
      <c r="BS423" s="343"/>
      <c r="BT423" s="343"/>
      <c r="BU423" s="343"/>
      <c r="BV423" s="343"/>
      <c r="BW423" s="343"/>
      <c r="BX423" s="343"/>
      <c r="BY423" s="343"/>
      <c r="BZ423" s="343"/>
      <c r="CA423" s="343"/>
      <c r="CB423" s="343"/>
      <c r="CC423" s="343"/>
      <c r="CD423" s="343"/>
    </row>
    <row r="424" spans="1:82" s="291" customFormat="1" ht="39" customHeight="1" thickTop="1" thickBot="1">
      <c r="A424" s="275">
        <v>20</v>
      </c>
      <c r="B424" s="331" t="s">
        <v>303</v>
      </c>
      <c r="C424" s="331" t="s">
        <v>304</v>
      </c>
      <c r="D424" s="403" t="s">
        <v>425</v>
      </c>
      <c r="E424" s="404"/>
      <c r="F424" s="411"/>
      <c r="G424" s="401"/>
      <c r="H424" s="401"/>
      <c r="I424" s="402"/>
      <c r="J424" s="277">
        <v>1004</v>
      </c>
      <c r="K424" s="378" t="str">
        <f t="shared" si="36"/>
        <v>Gen Fund</v>
      </c>
      <c r="L424" s="379"/>
      <c r="M424" s="398">
        <v>-61.2</v>
      </c>
      <c r="N424" s="399"/>
      <c r="O424" s="332">
        <v>1</v>
      </c>
      <c r="P424" s="278"/>
      <c r="Q424" s="279">
        <v>0</v>
      </c>
      <c r="R424" s="280"/>
      <c r="S424" s="281"/>
      <c r="T424" s="190">
        <f t="shared" si="37"/>
        <v>-61.2</v>
      </c>
      <c r="U424" s="191">
        <f t="shared" si="38"/>
        <v>0</v>
      </c>
      <c r="V424" s="191">
        <f t="shared" si="39"/>
        <v>0</v>
      </c>
      <c r="W424" s="191">
        <f t="shared" si="40"/>
        <v>0</v>
      </c>
      <c r="X424" s="192">
        <f t="shared" si="34"/>
        <v>-61.2</v>
      </c>
      <c r="Y424" s="281"/>
      <c r="Z424" s="282">
        <f t="shared" si="41"/>
        <v>0</v>
      </c>
      <c r="AA424" s="283">
        <f t="shared" si="42"/>
        <v>0</v>
      </c>
      <c r="AB424" s="283">
        <f t="shared" si="43"/>
        <v>0</v>
      </c>
      <c r="AC424" s="284">
        <f t="shared" si="44"/>
        <v>0</v>
      </c>
      <c r="AD424" s="192">
        <f t="shared" si="35"/>
        <v>0</v>
      </c>
      <c r="AE424" s="285"/>
      <c r="AF424" s="286"/>
      <c r="AG424" s="287"/>
      <c r="AH424" s="197" t="str">
        <f t="shared" si="45"/>
        <v/>
      </c>
      <c r="AI424" s="198"/>
      <c r="AJ424" s="288"/>
      <c r="AK424" s="289"/>
      <c r="AL424" s="400"/>
      <c r="AM424" s="401"/>
      <c r="AN424" s="401"/>
      <c r="AO424" s="402"/>
      <c r="AP424" s="290"/>
      <c r="AQ424" s="286"/>
      <c r="AR424" s="286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</row>
    <row r="425" spans="1:82" s="291" customFormat="1" ht="39" customHeight="1" thickTop="1" thickBot="1">
      <c r="A425" s="275">
        <v>21</v>
      </c>
      <c r="B425" s="331" t="s">
        <v>313</v>
      </c>
      <c r="C425" s="331" t="s">
        <v>314</v>
      </c>
      <c r="D425" s="403" t="s">
        <v>425</v>
      </c>
      <c r="E425" s="404"/>
      <c r="F425" s="411"/>
      <c r="G425" s="401"/>
      <c r="H425" s="401"/>
      <c r="I425" s="402"/>
      <c r="J425" s="277">
        <v>1004</v>
      </c>
      <c r="K425" s="378" t="str">
        <f t="shared" ref="K425" si="74">IF(J425&gt;0,VLOOKUP(J425,$A$1:$B$300,2,0),"")</f>
        <v>Gen Fund</v>
      </c>
      <c r="L425" s="379"/>
      <c r="M425" s="398">
        <v>-91.2</v>
      </c>
      <c r="N425" s="399"/>
      <c r="O425" s="332">
        <v>1</v>
      </c>
      <c r="P425" s="278"/>
      <c r="Q425" s="279">
        <v>0</v>
      </c>
      <c r="R425" s="280"/>
      <c r="S425" s="281"/>
      <c r="T425" s="190">
        <f t="shared" si="37"/>
        <v>-91.2</v>
      </c>
      <c r="U425" s="191">
        <f t="shared" si="38"/>
        <v>0</v>
      </c>
      <c r="V425" s="191">
        <f t="shared" si="39"/>
        <v>0</v>
      </c>
      <c r="W425" s="191">
        <f t="shared" si="40"/>
        <v>0</v>
      </c>
      <c r="X425" s="192">
        <f t="shared" ref="X425" si="75">SUM(T425:W425)</f>
        <v>-91.2</v>
      </c>
      <c r="Y425" s="281"/>
      <c r="Z425" s="282">
        <f t="shared" si="41"/>
        <v>0</v>
      </c>
      <c r="AA425" s="283">
        <f t="shared" si="42"/>
        <v>0</v>
      </c>
      <c r="AB425" s="283">
        <f t="shared" si="43"/>
        <v>0</v>
      </c>
      <c r="AC425" s="284">
        <f t="shared" si="44"/>
        <v>0</v>
      </c>
      <c r="AD425" s="192">
        <f t="shared" ref="AD425" si="76">SUM(Z425:AC425)</f>
        <v>0</v>
      </c>
      <c r="AE425" s="285"/>
      <c r="AF425" s="286"/>
      <c r="AG425" s="287"/>
      <c r="AH425" s="197" t="str">
        <f t="shared" ref="AH425" si="77">IF(AG425&gt;0,VLOOKUP(AG425,$A$1:$B$300,2,0),"")</f>
        <v/>
      </c>
      <c r="AI425" s="198"/>
      <c r="AJ425" s="288"/>
      <c r="AK425" s="289"/>
      <c r="AL425" s="400"/>
      <c r="AM425" s="401"/>
      <c r="AN425" s="401"/>
      <c r="AO425" s="402"/>
      <c r="AP425" s="290"/>
      <c r="AQ425" s="286"/>
      <c r="AR425" s="286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</row>
    <row r="426" spans="1:82" s="291" customFormat="1" ht="39" customHeight="1" thickTop="1" thickBot="1">
      <c r="A426" s="275">
        <v>22</v>
      </c>
      <c r="B426" s="331" t="s">
        <v>344</v>
      </c>
      <c r="C426" s="331" t="s">
        <v>410</v>
      </c>
      <c r="D426" s="403" t="s">
        <v>425</v>
      </c>
      <c r="E426" s="404"/>
      <c r="F426" s="411"/>
      <c r="G426" s="401"/>
      <c r="H426" s="401"/>
      <c r="I426" s="402"/>
      <c r="J426" s="277">
        <v>1004</v>
      </c>
      <c r="K426" s="378" t="str">
        <f t="shared" ref="K426:K427" si="78">IF(J426&gt;0,VLOOKUP(J426,$A$1:$B$300,2,0),"")</f>
        <v>Gen Fund</v>
      </c>
      <c r="L426" s="379"/>
      <c r="M426" s="398">
        <v>-132.30000000000001</v>
      </c>
      <c r="N426" s="399"/>
      <c r="O426" s="332">
        <v>1</v>
      </c>
      <c r="P426" s="278"/>
      <c r="Q426" s="279">
        <v>0</v>
      </c>
      <c r="R426" s="280"/>
      <c r="S426" s="281"/>
      <c r="T426" s="190">
        <f t="shared" si="37"/>
        <v>-132.30000000000001</v>
      </c>
      <c r="U426" s="191">
        <f t="shared" si="38"/>
        <v>0</v>
      </c>
      <c r="V426" s="191">
        <f t="shared" si="39"/>
        <v>0</v>
      </c>
      <c r="W426" s="191">
        <f t="shared" si="40"/>
        <v>0</v>
      </c>
      <c r="X426" s="192">
        <f t="shared" ref="X426:X427" si="79">SUM(T426:W426)</f>
        <v>-132.30000000000001</v>
      </c>
      <c r="Y426" s="281"/>
      <c r="Z426" s="282">
        <f t="shared" si="41"/>
        <v>0</v>
      </c>
      <c r="AA426" s="283">
        <f t="shared" si="42"/>
        <v>0</v>
      </c>
      <c r="AB426" s="283">
        <f t="shared" si="43"/>
        <v>0</v>
      </c>
      <c r="AC426" s="284">
        <f t="shared" si="44"/>
        <v>0</v>
      </c>
      <c r="AD426" s="192">
        <f t="shared" ref="AD426:AD427" si="80">SUM(Z426:AC426)</f>
        <v>0</v>
      </c>
      <c r="AE426" s="285"/>
      <c r="AF426" s="286"/>
      <c r="AG426" s="287"/>
      <c r="AH426" s="197" t="str">
        <f t="shared" ref="AH426:AH427" si="81">IF(AG426&gt;0,VLOOKUP(AG426,$A$1:$B$300,2,0),"")</f>
        <v/>
      </c>
      <c r="AI426" s="198"/>
      <c r="AJ426" s="288"/>
      <c r="AK426" s="289"/>
      <c r="AL426" s="400"/>
      <c r="AM426" s="401"/>
      <c r="AN426" s="401"/>
      <c r="AO426" s="402"/>
      <c r="AP426" s="290"/>
      <c r="AQ426" s="286"/>
      <c r="AR426" s="28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</row>
    <row r="427" spans="1:82" s="291" customFormat="1" ht="39" customHeight="1" thickTop="1" thickBot="1">
      <c r="A427" s="275">
        <v>23</v>
      </c>
      <c r="B427" s="331" t="s">
        <v>337</v>
      </c>
      <c r="C427" s="331" t="s">
        <v>402</v>
      </c>
      <c r="D427" s="403" t="s">
        <v>426</v>
      </c>
      <c r="E427" s="404"/>
      <c r="F427" s="411"/>
      <c r="G427" s="401"/>
      <c r="H427" s="401"/>
      <c r="I427" s="402"/>
      <c r="J427" s="277">
        <v>1003</v>
      </c>
      <c r="K427" s="378" t="str">
        <f t="shared" si="78"/>
        <v>G/F Match</v>
      </c>
      <c r="L427" s="379"/>
      <c r="M427" s="398">
        <v>-6.9</v>
      </c>
      <c r="N427" s="399"/>
      <c r="O427" s="332">
        <v>1</v>
      </c>
      <c r="P427" s="278"/>
      <c r="Q427" s="279">
        <v>0</v>
      </c>
      <c r="R427" s="280"/>
      <c r="S427" s="281"/>
      <c r="T427" s="190">
        <f t="shared" si="37"/>
        <v>-6.9</v>
      </c>
      <c r="U427" s="191">
        <f t="shared" si="38"/>
        <v>0</v>
      </c>
      <c r="V427" s="191">
        <f t="shared" si="39"/>
        <v>0</v>
      </c>
      <c r="W427" s="191">
        <f t="shared" si="40"/>
        <v>0</v>
      </c>
      <c r="X427" s="192">
        <f t="shared" si="79"/>
        <v>-6.9</v>
      </c>
      <c r="Y427" s="281"/>
      <c r="Z427" s="282">
        <f t="shared" si="41"/>
        <v>0</v>
      </c>
      <c r="AA427" s="283">
        <f t="shared" si="42"/>
        <v>0</v>
      </c>
      <c r="AB427" s="283">
        <f t="shared" si="43"/>
        <v>0</v>
      </c>
      <c r="AC427" s="284">
        <f t="shared" si="44"/>
        <v>0</v>
      </c>
      <c r="AD427" s="192">
        <f t="shared" si="80"/>
        <v>0</v>
      </c>
      <c r="AE427" s="285"/>
      <c r="AF427" s="286"/>
      <c r="AG427" s="287"/>
      <c r="AH427" s="197" t="str">
        <f t="shared" si="81"/>
        <v/>
      </c>
      <c r="AI427" s="198"/>
      <c r="AJ427" s="288"/>
      <c r="AK427" s="289"/>
      <c r="AL427" s="400"/>
      <c r="AM427" s="401"/>
      <c r="AN427" s="401"/>
      <c r="AO427" s="402"/>
      <c r="AP427" s="290"/>
      <c r="AQ427" s="286"/>
      <c r="AR427" s="286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</row>
    <row r="428" spans="1:82" s="10" customFormat="1" ht="12.75" customHeight="1">
      <c r="A428" s="5"/>
      <c r="B428" s="210"/>
      <c r="C428" s="210"/>
      <c r="D428" s="210"/>
      <c r="E428" s="210"/>
      <c r="F428" s="210"/>
      <c r="G428" s="210"/>
      <c r="H428" s="210"/>
      <c r="I428" s="210"/>
      <c r="J428" s="210"/>
      <c r="K428" s="210"/>
      <c r="L428" s="210"/>
      <c r="M428" s="210"/>
      <c r="N428" s="210"/>
      <c r="O428" s="211"/>
      <c r="P428" s="211"/>
      <c r="Q428" s="211"/>
      <c r="R428" s="211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210"/>
      <c r="AH428" s="210"/>
      <c r="AI428" s="210"/>
      <c r="AJ428" s="5"/>
      <c r="AK428" s="5"/>
      <c r="AL428" s="210"/>
      <c r="AM428" s="210"/>
      <c r="AN428" s="210"/>
      <c r="AO428" s="210"/>
      <c r="AP428" s="5"/>
      <c r="AQ428" s="5"/>
      <c r="AR428" s="5"/>
      <c r="AS428" s="5"/>
    </row>
    <row r="429" spans="1:82" s="10" customFormat="1" ht="12.75" customHeight="1">
      <c r="A429" s="469"/>
      <c r="B429" s="469"/>
      <c r="C429" s="469"/>
      <c r="D429" s="210"/>
      <c r="E429" s="210"/>
      <c r="F429" s="210"/>
      <c r="G429" s="210"/>
      <c r="H429" s="210"/>
      <c r="I429" s="210"/>
      <c r="J429" s="210"/>
      <c r="K429" s="210"/>
      <c r="L429" s="210"/>
      <c r="M429" s="210"/>
      <c r="N429" s="210"/>
      <c r="O429" s="211"/>
      <c r="P429" s="211"/>
      <c r="Q429" s="211"/>
      <c r="R429" s="211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210"/>
      <c r="AH429" s="210"/>
      <c r="AI429" s="210"/>
      <c r="AJ429" s="5"/>
      <c r="AK429" s="5"/>
      <c r="AL429" s="210"/>
      <c r="AM429" s="210"/>
      <c r="AN429" s="210"/>
      <c r="AO429" s="210"/>
      <c r="AP429" s="5"/>
      <c r="AQ429" s="5"/>
      <c r="AR429" s="5"/>
      <c r="AS429" s="5"/>
    </row>
    <row r="430" spans="1:82" s="10" customFormat="1" ht="12.75" customHeight="1">
      <c r="I430" s="210"/>
      <c r="J430" s="210"/>
      <c r="K430" s="210"/>
      <c r="L430" s="210"/>
      <c r="M430" s="210"/>
      <c r="N430" s="210"/>
      <c r="O430" s="211"/>
      <c r="P430" s="211"/>
      <c r="Q430" s="211"/>
      <c r="R430" s="211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210"/>
      <c r="AH430" s="210"/>
      <c r="AI430" s="210"/>
      <c r="AJ430" s="5"/>
      <c r="AK430" s="5"/>
      <c r="AO430" s="210"/>
      <c r="AP430" s="5"/>
      <c r="AQ430" s="5"/>
      <c r="AR430" s="5"/>
      <c r="AS430" s="5"/>
    </row>
    <row r="431" spans="1:82" s="10" customFormat="1" ht="12.75" customHeight="1">
      <c r="A431" s="292"/>
      <c r="B431" s="292"/>
      <c r="C431" s="292"/>
      <c r="D431" s="292"/>
      <c r="E431" s="292"/>
      <c r="F431" s="292"/>
      <c r="G431" s="292"/>
      <c r="H431" s="292"/>
      <c r="I431" s="210"/>
      <c r="J431" s="210"/>
      <c r="K431" s="210"/>
      <c r="L431" s="210"/>
      <c r="M431" s="210"/>
      <c r="N431" s="210"/>
      <c r="O431" s="211"/>
      <c r="P431" s="211"/>
      <c r="Q431" s="211"/>
      <c r="R431" s="211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210"/>
      <c r="AH431" s="210"/>
      <c r="AI431" s="210"/>
      <c r="AJ431" s="5"/>
      <c r="AK431" s="5"/>
      <c r="AL431" s="292"/>
      <c r="AM431" s="292"/>
      <c r="AN431" s="292"/>
      <c r="AO431" s="210"/>
      <c r="AP431" s="5"/>
      <c r="AQ431" s="5"/>
      <c r="AR431" s="5"/>
      <c r="AS431" s="5"/>
    </row>
    <row r="432" spans="1:82" s="10" customFormat="1" ht="12.75" customHeight="1">
      <c r="A432" s="292"/>
      <c r="B432" s="292"/>
      <c r="C432" s="292"/>
      <c r="D432" s="292"/>
      <c r="E432" s="292"/>
      <c r="F432" s="292"/>
      <c r="G432" s="292"/>
      <c r="H432" s="292"/>
      <c r="O432" s="116"/>
      <c r="S432" s="5"/>
      <c r="T432" s="5"/>
      <c r="U432" s="5"/>
      <c r="V432" s="5"/>
      <c r="W432" s="5"/>
      <c r="X432" s="5"/>
      <c r="Y432" s="5"/>
      <c r="AD432" s="5"/>
      <c r="AF432" s="5"/>
      <c r="AJ432" s="5"/>
      <c r="AK432" s="5"/>
      <c r="AL432" s="292"/>
      <c r="AM432" s="292"/>
      <c r="AN432" s="292"/>
      <c r="AP432" s="5"/>
      <c r="AQ432" s="5"/>
      <c r="AR432" s="5"/>
      <c r="AS432" s="5"/>
    </row>
    <row r="433" spans="1:45" s="10" customFormat="1" ht="12.75" customHeight="1">
      <c r="A433" s="11"/>
      <c r="B433" s="11"/>
      <c r="C433" s="11"/>
      <c r="D433" s="292"/>
      <c r="E433" s="292"/>
      <c r="F433" s="292"/>
      <c r="G433" s="292"/>
      <c r="H433" s="292"/>
      <c r="I433" s="292"/>
      <c r="J433" s="292"/>
      <c r="K433" s="292"/>
      <c r="L433" s="292"/>
      <c r="M433" s="292"/>
      <c r="N433" s="292"/>
      <c r="O433" s="293"/>
      <c r="P433" s="292"/>
      <c r="Q433" s="292"/>
      <c r="R433" s="292"/>
      <c r="S433" s="292"/>
      <c r="T433" s="292"/>
      <c r="U433" s="292"/>
      <c r="Y433" s="292"/>
      <c r="Z433" s="292"/>
      <c r="AA433" s="292"/>
      <c r="AB433" s="292"/>
      <c r="AC433" s="292"/>
      <c r="AD433" s="292"/>
      <c r="AE433" s="292"/>
      <c r="AF433" s="5"/>
      <c r="AG433" s="292"/>
      <c r="AH433" s="292"/>
      <c r="AI433" s="292"/>
      <c r="AJ433" s="5"/>
      <c r="AK433" s="5"/>
      <c r="AL433" s="292"/>
      <c r="AM433" s="292"/>
      <c r="AN433" s="292"/>
      <c r="AO433" s="292"/>
      <c r="AP433" s="5"/>
      <c r="AQ433" s="5"/>
      <c r="AR433" s="5"/>
      <c r="AS433" s="5"/>
    </row>
    <row r="434" spans="1:45" s="10" customFormat="1" ht="12.75" customHeight="1">
      <c r="A434" s="294"/>
      <c r="B434" s="294"/>
      <c r="C434" s="294"/>
      <c r="D434" s="294"/>
      <c r="E434" s="294"/>
      <c r="F434" s="294"/>
      <c r="G434" s="294"/>
      <c r="H434" s="294"/>
      <c r="I434" s="292"/>
      <c r="J434" s="292"/>
      <c r="K434" s="292"/>
      <c r="L434" s="292"/>
      <c r="M434" s="292"/>
      <c r="N434" s="292"/>
      <c r="O434" s="293"/>
      <c r="P434" s="292"/>
      <c r="Q434" s="292"/>
      <c r="R434" s="292"/>
      <c r="S434" s="292"/>
      <c r="T434" s="292"/>
      <c r="U434" s="292"/>
      <c r="Y434" s="292"/>
      <c r="Z434" s="292"/>
      <c r="AA434" s="292"/>
      <c r="AB434" s="292"/>
      <c r="AC434" s="292"/>
      <c r="AD434" s="292"/>
      <c r="AE434" s="292"/>
      <c r="AF434" s="5"/>
      <c r="AG434" s="292"/>
      <c r="AH434" s="292"/>
      <c r="AI434" s="292"/>
      <c r="AJ434" s="5"/>
      <c r="AK434" s="5"/>
      <c r="AL434" s="294"/>
      <c r="AM434" s="294"/>
      <c r="AN434" s="294"/>
      <c r="AO434" s="292"/>
      <c r="AP434" s="5"/>
      <c r="AQ434" s="5"/>
      <c r="AR434" s="5"/>
      <c r="AS434" s="5"/>
    </row>
    <row r="435" spans="1:45" s="10" customFormat="1" ht="12.75" customHeight="1">
      <c r="A435" s="11"/>
      <c r="B435" s="11"/>
      <c r="C435" s="11"/>
      <c r="I435" s="292"/>
      <c r="J435" s="292"/>
      <c r="K435" s="292"/>
      <c r="L435" s="292"/>
      <c r="M435" s="292"/>
      <c r="N435" s="292"/>
      <c r="O435" s="293"/>
      <c r="P435" s="292"/>
      <c r="Q435" s="292"/>
      <c r="R435" s="292"/>
      <c r="S435" s="292"/>
      <c r="T435" s="292"/>
      <c r="U435" s="292"/>
      <c r="V435" s="292"/>
      <c r="W435" s="292"/>
      <c r="X435" s="292"/>
      <c r="Y435" s="292"/>
      <c r="Z435" s="292"/>
      <c r="AA435" s="292"/>
      <c r="AB435" s="292"/>
      <c r="AC435" s="292"/>
      <c r="AD435" s="292"/>
      <c r="AE435" s="292"/>
      <c r="AF435" s="5"/>
      <c r="AG435" s="292"/>
      <c r="AH435" s="292"/>
      <c r="AI435" s="292"/>
      <c r="AJ435" s="5"/>
      <c r="AK435" s="5"/>
      <c r="AO435" s="292"/>
      <c r="AP435" s="5"/>
      <c r="AQ435" s="5"/>
      <c r="AR435" s="5"/>
      <c r="AS435" s="5"/>
    </row>
    <row r="436" spans="1:45" s="10" customFormat="1" ht="12.75" customHeight="1">
      <c r="A436" s="11"/>
      <c r="B436" s="11"/>
      <c r="C436" s="11"/>
      <c r="I436" s="294"/>
      <c r="J436" s="294"/>
      <c r="K436" s="294"/>
      <c r="L436" s="294"/>
      <c r="M436" s="294"/>
      <c r="N436" s="294"/>
      <c r="O436" s="293"/>
      <c r="P436" s="294"/>
      <c r="Q436" s="294"/>
      <c r="R436" s="294"/>
      <c r="Z436" s="294"/>
      <c r="AA436" s="294"/>
      <c r="AB436" s="294"/>
      <c r="AC436" s="294"/>
      <c r="AE436" s="294"/>
      <c r="AF436" s="5"/>
      <c r="AG436" s="294"/>
      <c r="AH436" s="294"/>
      <c r="AI436" s="294"/>
      <c r="AJ436" s="5"/>
      <c r="AK436" s="5"/>
      <c r="AO436" s="294"/>
      <c r="AP436" s="5"/>
      <c r="AQ436" s="5"/>
      <c r="AR436" s="5"/>
      <c r="AS436" s="5"/>
    </row>
    <row r="437" spans="1:45" s="10" customFormat="1" ht="12.75" customHeight="1">
      <c r="A437" s="11"/>
      <c r="B437" s="11"/>
      <c r="C437" s="11"/>
      <c r="O437" s="116"/>
      <c r="P437" s="116"/>
      <c r="Q437" s="116"/>
      <c r="R437" s="116"/>
      <c r="AF437" s="5"/>
      <c r="AJ437" s="5"/>
      <c r="AK437" s="5"/>
      <c r="AP437" s="5"/>
      <c r="AQ437" s="5"/>
      <c r="AR437" s="5"/>
      <c r="AS437" s="5"/>
    </row>
    <row r="438" spans="1:45" s="10" customFormat="1" ht="12.75" customHeight="1">
      <c r="A438" s="11"/>
      <c r="B438" s="11"/>
      <c r="C438" s="11"/>
      <c r="O438" s="116"/>
      <c r="P438" s="116"/>
      <c r="Q438" s="116"/>
      <c r="R438" s="116"/>
      <c r="AF438" s="5"/>
      <c r="AJ438" s="5"/>
      <c r="AK438" s="5"/>
      <c r="AP438" s="5"/>
      <c r="AQ438" s="5"/>
      <c r="AR438" s="5"/>
      <c r="AS438" s="5"/>
    </row>
    <row r="439" spans="1:45" s="10" customFormat="1" ht="12.75" customHeight="1">
      <c r="A439" s="11"/>
      <c r="B439" s="11"/>
      <c r="C439" s="11"/>
      <c r="O439" s="116"/>
      <c r="P439" s="116"/>
      <c r="Q439" s="116"/>
      <c r="R439" s="116"/>
      <c r="AF439" s="5"/>
      <c r="AJ439" s="5"/>
      <c r="AK439" s="5"/>
      <c r="AP439" s="5"/>
      <c r="AQ439" s="5"/>
      <c r="AR439" s="5"/>
      <c r="AS439" s="5"/>
    </row>
    <row r="440" spans="1:45" s="10" customFormat="1" ht="12.75" customHeight="1">
      <c r="A440" s="11"/>
      <c r="B440" s="11"/>
      <c r="C440" s="11"/>
      <c r="O440" s="116"/>
      <c r="P440" s="116"/>
      <c r="Q440" s="116"/>
      <c r="R440" s="116"/>
      <c r="AF440" s="5"/>
      <c r="AJ440" s="5"/>
      <c r="AK440" s="5"/>
      <c r="AP440" s="5"/>
      <c r="AQ440" s="5"/>
      <c r="AR440" s="5"/>
      <c r="AS440" s="5"/>
    </row>
    <row r="441" spans="1:45" s="10" customFormat="1" ht="12.75" customHeight="1">
      <c r="A441" s="11"/>
      <c r="B441" s="11"/>
      <c r="C441" s="11"/>
      <c r="O441" s="116"/>
      <c r="P441" s="116"/>
      <c r="Q441" s="116"/>
      <c r="R441" s="116"/>
      <c r="AF441" s="5"/>
      <c r="AJ441" s="5"/>
      <c r="AK441" s="5"/>
      <c r="AP441" s="5"/>
      <c r="AQ441" s="5"/>
      <c r="AR441" s="5"/>
      <c r="AS441" s="5"/>
    </row>
    <row r="442" spans="1:45" s="10" customFormat="1" ht="12.75" customHeight="1">
      <c r="A442" s="11"/>
      <c r="B442" s="11"/>
      <c r="C442" s="11"/>
      <c r="O442" s="116"/>
      <c r="P442" s="116"/>
      <c r="Q442" s="116"/>
      <c r="R442" s="116"/>
      <c r="AF442" s="5"/>
      <c r="AJ442" s="5"/>
      <c r="AK442" s="5"/>
      <c r="AP442" s="5"/>
      <c r="AQ442" s="5"/>
      <c r="AR442" s="5"/>
      <c r="AS442" s="5"/>
    </row>
    <row r="443" spans="1:45" s="10" customFormat="1" ht="12.75" customHeight="1">
      <c r="A443" s="11"/>
      <c r="B443" s="11"/>
      <c r="C443" s="11"/>
      <c r="O443" s="116"/>
      <c r="P443" s="116"/>
      <c r="Q443" s="116"/>
      <c r="R443" s="116"/>
      <c r="AF443" s="5"/>
      <c r="AJ443" s="5"/>
      <c r="AK443" s="5"/>
      <c r="AP443" s="5"/>
      <c r="AQ443" s="5"/>
      <c r="AR443" s="5"/>
      <c r="AS443" s="5"/>
    </row>
    <row r="444" spans="1:45" s="10" customFormat="1" ht="12.75" customHeight="1">
      <c r="A444" s="11"/>
      <c r="B444" s="11"/>
      <c r="C444" s="11"/>
      <c r="O444" s="116"/>
      <c r="P444" s="116"/>
      <c r="Q444" s="116"/>
      <c r="R444" s="116"/>
      <c r="AF444" s="5"/>
      <c r="AJ444" s="5"/>
      <c r="AK444" s="5"/>
      <c r="AP444" s="5"/>
      <c r="AQ444" s="5"/>
      <c r="AR444" s="5"/>
      <c r="AS444" s="5"/>
    </row>
    <row r="445" spans="1:45" s="10" customFormat="1" ht="12.75" customHeight="1">
      <c r="A445" s="11"/>
      <c r="B445" s="11"/>
      <c r="C445" s="11"/>
      <c r="O445" s="116"/>
      <c r="P445" s="116"/>
      <c r="Q445" s="116"/>
      <c r="R445" s="116"/>
      <c r="AF445" s="5"/>
      <c r="AJ445" s="5"/>
      <c r="AK445" s="5"/>
      <c r="AP445" s="5"/>
      <c r="AQ445" s="5"/>
      <c r="AR445" s="5"/>
      <c r="AS445" s="5"/>
    </row>
    <row r="446" spans="1:45" s="10" customFormat="1" ht="12.75" customHeight="1">
      <c r="A446" s="11"/>
      <c r="B446" s="11"/>
      <c r="C446" s="11"/>
      <c r="O446" s="116"/>
      <c r="P446" s="116"/>
      <c r="Q446" s="116"/>
      <c r="R446" s="116"/>
      <c r="AF446" s="5"/>
      <c r="AJ446" s="5"/>
      <c r="AK446" s="5"/>
      <c r="AP446" s="5"/>
      <c r="AQ446" s="5"/>
      <c r="AR446" s="5"/>
      <c r="AS446" s="5"/>
    </row>
    <row r="447" spans="1:45" s="10" customFormat="1" ht="12.75" customHeight="1">
      <c r="A447" s="11"/>
      <c r="B447" s="11"/>
      <c r="C447" s="11"/>
      <c r="O447" s="116"/>
      <c r="P447" s="116"/>
      <c r="Q447" s="116"/>
      <c r="R447" s="116"/>
      <c r="AF447" s="5"/>
      <c r="AJ447" s="5"/>
      <c r="AK447" s="5"/>
      <c r="AP447" s="5"/>
      <c r="AQ447" s="5"/>
      <c r="AR447" s="5"/>
      <c r="AS447" s="5"/>
    </row>
    <row r="448" spans="1:45" s="10" customFormat="1" ht="12.75" customHeight="1">
      <c r="A448" s="11"/>
      <c r="B448" s="11"/>
      <c r="C448" s="11"/>
      <c r="O448" s="116"/>
      <c r="P448" s="116"/>
      <c r="Q448" s="116"/>
      <c r="R448" s="116"/>
      <c r="AF448" s="5"/>
      <c r="AJ448" s="5"/>
      <c r="AK448" s="5"/>
      <c r="AP448" s="5"/>
      <c r="AQ448" s="5"/>
      <c r="AR448" s="5"/>
      <c r="AS448" s="5"/>
    </row>
    <row r="449" spans="1:45" s="10" customFormat="1" ht="12.75" customHeight="1">
      <c r="A449" s="11"/>
      <c r="B449" s="11"/>
      <c r="C449" s="11"/>
      <c r="O449" s="116"/>
      <c r="P449" s="116"/>
      <c r="Q449" s="116"/>
      <c r="R449" s="116"/>
      <c r="AF449" s="5"/>
      <c r="AJ449" s="5"/>
      <c r="AK449" s="5"/>
      <c r="AP449" s="5"/>
      <c r="AQ449" s="5"/>
      <c r="AR449" s="5"/>
      <c r="AS449" s="5"/>
    </row>
    <row r="450" spans="1:45" s="10" customFormat="1" ht="12.75" customHeight="1">
      <c r="A450" s="11"/>
      <c r="B450" s="11"/>
      <c r="C450" s="11"/>
      <c r="O450" s="116"/>
      <c r="P450" s="116"/>
      <c r="Q450" s="116"/>
      <c r="R450" s="116"/>
      <c r="AF450" s="5"/>
      <c r="AJ450" s="5"/>
      <c r="AK450" s="5"/>
      <c r="AP450" s="5"/>
      <c r="AQ450" s="5"/>
      <c r="AR450" s="5"/>
      <c r="AS450" s="5"/>
    </row>
    <row r="451" spans="1:45" s="10" customFormat="1" ht="12.75" customHeight="1">
      <c r="A451" s="11"/>
      <c r="B451" s="11"/>
      <c r="C451" s="11"/>
      <c r="O451" s="116"/>
      <c r="P451" s="116"/>
      <c r="Q451" s="116"/>
      <c r="R451" s="116"/>
      <c r="AF451" s="5"/>
      <c r="AJ451" s="5"/>
      <c r="AK451" s="5"/>
      <c r="AP451" s="5"/>
      <c r="AQ451" s="5"/>
      <c r="AR451" s="5"/>
      <c r="AS451" s="5"/>
    </row>
    <row r="452" spans="1:45" s="10" customFormat="1" ht="12.75" customHeight="1">
      <c r="A452" s="11"/>
      <c r="B452" s="11"/>
      <c r="C452" s="11"/>
      <c r="O452" s="116"/>
      <c r="P452" s="116"/>
      <c r="Q452" s="116"/>
      <c r="R452" s="116"/>
      <c r="AF452" s="5"/>
      <c r="AJ452" s="5"/>
      <c r="AK452" s="5"/>
      <c r="AP452" s="5"/>
      <c r="AQ452" s="5"/>
      <c r="AR452" s="5"/>
      <c r="AS452" s="5"/>
    </row>
    <row r="453" spans="1:45" s="10" customFormat="1" ht="12.75" customHeight="1">
      <c r="A453" s="11"/>
      <c r="B453" s="11"/>
      <c r="C453" s="11"/>
      <c r="O453" s="116"/>
      <c r="P453" s="116"/>
      <c r="Q453" s="116"/>
      <c r="R453" s="116"/>
      <c r="AF453" s="5"/>
      <c r="AJ453" s="5"/>
      <c r="AK453" s="5"/>
      <c r="AP453" s="5"/>
      <c r="AQ453" s="5"/>
      <c r="AR453" s="5"/>
      <c r="AS453" s="5"/>
    </row>
    <row r="454" spans="1:45" s="10" customFormat="1" ht="12.75" customHeight="1">
      <c r="A454" s="11"/>
      <c r="B454" s="11"/>
      <c r="C454" s="11"/>
      <c r="O454" s="116"/>
      <c r="P454" s="116"/>
      <c r="Q454" s="116"/>
      <c r="R454" s="116"/>
      <c r="AF454" s="5"/>
      <c r="AJ454" s="5"/>
      <c r="AK454" s="5"/>
      <c r="AP454" s="5"/>
      <c r="AQ454" s="5"/>
      <c r="AR454" s="5"/>
      <c r="AS454" s="5"/>
    </row>
    <row r="455" spans="1:45" s="10" customFormat="1" ht="12.75" customHeight="1">
      <c r="A455" s="11"/>
      <c r="B455" s="11"/>
      <c r="C455" s="11"/>
      <c r="O455" s="116"/>
      <c r="P455" s="116"/>
      <c r="Q455" s="116"/>
      <c r="R455" s="116"/>
      <c r="AF455" s="5"/>
      <c r="AJ455" s="5"/>
      <c r="AK455" s="5"/>
      <c r="AP455" s="5"/>
      <c r="AQ455" s="5"/>
      <c r="AR455" s="5"/>
      <c r="AS455" s="5"/>
    </row>
    <row r="456" spans="1:45" s="10" customFormat="1" ht="12.75" customHeight="1">
      <c r="A456" s="11"/>
      <c r="B456" s="11"/>
      <c r="C456" s="11"/>
      <c r="O456" s="116"/>
      <c r="P456" s="116"/>
      <c r="Q456" s="116"/>
      <c r="R456" s="116"/>
      <c r="AF456" s="5"/>
      <c r="AJ456" s="5"/>
      <c r="AK456" s="5"/>
      <c r="AP456" s="5"/>
      <c r="AQ456" s="5"/>
      <c r="AR456" s="5"/>
      <c r="AS456" s="5"/>
    </row>
    <row r="457" spans="1:45" s="10" customFormat="1" ht="12.75" customHeight="1">
      <c r="A457" s="11"/>
      <c r="B457" s="11"/>
      <c r="C457" s="11"/>
      <c r="O457" s="116"/>
      <c r="P457" s="116"/>
      <c r="Q457" s="116"/>
      <c r="R457" s="116"/>
      <c r="AF457" s="5"/>
      <c r="AJ457" s="5"/>
      <c r="AK457" s="5"/>
      <c r="AP457" s="5"/>
      <c r="AQ457" s="5"/>
      <c r="AR457" s="5"/>
      <c r="AS457" s="5"/>
    </row>
    <row r="458" spans="1:45" s="10" customFormat="1" ht="12.75" customHeight="1">
      <c r="A458" s="11"/>
      <c r="B458" s="11"/>
      <c r="C458" s="11"/>
      <c r="O458" s="116"/>
      <c r="P458" s="116"/>
      <c r="Q458" s="116"/>
      <c r="R458" s="116"/>
      <c r="AF458" s="5"/>
      <c r="AJ458" s="5"/>
      <c r="AK458" s="5"/>
      <c r="AP458" s="5"/>
      <c r="AQ458" s="5"/>
      <c r="AR458" s="5"/>
      <c r="AS458" s="5"/>
    </row>
    <row r="459" spans="1:45" s="10" customFormat="1" ht="12.75" customHeight="1">
      <c r="A459" s="11"/>
      <c r="B459" s="11"/>
      <c r="C459" s="11"/>
      <c r="O459" s="116"/>
      <c r="P459" s="116"/>
      <c r="Q459" s="116"/>
      <c r="R459" s="116"/>
      <c r="AF459" s="5"/>
      <c r="AJ459" s="5"/>
      <c r="AK459" s="5"/>
      <c r="AP459" s="5"/>
      <c r="AQ459" s="5"/>
      <c r="AR459" s="5"/>
      <c r="AS459" s="5"/>
    </row>
    <row r="460" spans="1:45" s="10" customFormat="1" ht="12.75" customHeight="1">
      <c r="A460" s="11"/>
      <c r="B460" s="11"/>
      <c r="C460" s="11"/>
      <c r="O460" s="116"/>
      <c r="P460" s="116"/>
      <c r="Q460" s="116"/>
      <c r="R460" s="116"/>
      <c r="AF460" s="5"/>
      <c r="AJ460" s="5"/>
      <c r="AK460" s="5"/>
      <c r="AP460" s="5"/>
      <c r="AQ460" s="5"/>
      <c r="AR460" s="5"/>
      <c r="AS460" s="5"/>
    </row>
    <row r="461" spans="1:45" s="10" customFormat="1" ht="12.75" customHeight="1">
      <c r="A461" s="11"/>
      <c r="B461" s="11"/>
      <c r="C461" s="11"/>
      <c r="O461" s="116"/>
      <c r="P461" s="116"/>
      <c r="Q461" s="116"/>
      <c r="R461" s="116"/>
      <c r="AF461" s="5"/>
      <c r="AJ461" s="5"/>
      <c r="AK461" s="5"/>
      <c r="AP461" s="5"/>
      <c r="AQ461" s="5"/>
      <c r="AR461" s="5"/>
      <c r="AS461" s="5"/>
    </row>
    <row r="462" spans="1:45" s="10" customFormat="1" ht="12.75" customHeight="1">
      <c r="A462" s="11"/>
      <c r="B462" s="11"/>
      <c r="C462" s="11"/>
      <c r="O462" s="116"/>
      <c r="P462" s="116"/>
      <c r="Q462" s="116"/>
      <c r="R462" s="116"/>
      <c r="AF462" s="5"/>
      <c r="AJ462" s="5"/>
      <c r="AK462" s="5"/>
      <c r="AP462" s="5"/>
      <c r="AQ462" s="5"/>
      <c r="AR462" s="5"/>
      <c r="AS462" s="5"/>
    </row>
    <row r="463" spans="1:45" s="10" customFormat="1" ht="12.75" customHeight="1">
      <c r="A463" s="11"/>
      <c r="B463" s="11"/>
      <c r="C463" s="11"/>
      <c r="O463" s="116"/>
      <c r="P463" s="116"/>
      <c r="Q463" s="116"/>
      <c r="R463" s="116"/>
      <c r="AF463" s="5"/>
      <c r="AJ463" s="5"/>
      <c r="AK463" s="5"/>
      <c r="AP463" s="5"/>
      <c r="AQ463" s="5"/>
      <c r="AR463" s="5"/>
      <c r="AS463" s="5"/>
    </row>
    <row r="464" spans="1:45" s="10" customFormat="1" ht="12.75" customHeight="1">
      <c r="A464" s="11"/>
      <c r="B464" s="11"/>
      <c r="C464" s="11"/>
      <c r="O464" s="116"/>
      <c r="P464" s="116"/>
      <c r="Q464" s="116"/>
      <c r="R464" s="116"/>
      <c r="AF464" s="5"/>
      <c r="AJ464" s="5"/>
      <c r="AK464" s="5"/>
      <c r="AP464" s="5"/>
      <c r="AQ464" s="5"/>
      <c r="AR464" s="5"/>
      <c r="AS464" s="5"/>
    </row>
    <row r="465" spans="1:45" s="10" customFormat="1" ht="12.75" customHeight="1">
      <c r="A465" s="11"/>
      <c r="B465" s="11"/>
      <c r="C465" s="11"/>
      <c r="O465" s="116"/>
      <c r="P465" s="116"/>
      <c r="Q465" s="116"/>
      <c r="R465" s="116"/>
      <c r="AF465" s="5"/>
      <c r="AJ465" s="5"/>
      <c r="AK465" s="5"/>
      <c r="AP465" s="5"/>
      <c r="AQ465" s="5"/>
      <c r="AR465" s="5"/>
      <c r="AS465" s="5"/>
    </row>
    <row r="466" spans="1:45" s="10" customFormat="1" ht="12.75" customHeight="1">
      <c r="A466" s="11"/>
      <c r="B466" s="11"/>
      <c r="C466" s="11"/>
      <c r="O466" s="116"/>
      <c r="P466" s="116"/>
      <c r="Q466" s="116"/>
      <c r="R466" s="116"/>
      <c r="AF466" s="5"/>
      <c r="AJ466" s="5"/>
      <c r="AK466" s="5"/>
      <c r="AP466" s="5"/>
      <c r="AQ466" s="5"/>
      <c r="AR466" s="5"/>
      <c r="AS466" s="5"/>
    </row>
    <row r="467" spans="1:45" s="10" customFormat="1" ht="12.75" customHeight="1">
      <c r="A467" s="11"/>
      <c r="B467" s="11"/>
      <c r="C467" s="11"/>
      <c r="O467" s="116"/>
      <c r="P467" s="116"/>
      <c r="Q467" s="116"/>
      <c r="R467" s="116"/>
      <c r="AF467" s="5"/>
      <c r="AJ467" s="5"/>
      <c r="AK467" s="5"/>
      <c r="AP467" s="5"/>
      <c r="AQ467" s="5"/>
      <c r="AR467" s="5"/>
      <c r="AS467" s="5"/>
    </row>
    <row r="468" spans="1:45" s="10" customFormat="1" ht="12.75" customHeight="1">
      <c r="A468" s="11"/>
      <c r="B468" s="11"/>
      <c r="C468" s="11"/>
      <c r="O468" s="116"/>
      <c r="P468" s="116"/>
      <c r="Q468" s="116"/>
      <c r="R468" s="116"/>
      <c r="AF468" s="5"/>
      <c r="AJ468" s="5"/>
      <c r="AK468" s="5"/>
      <c r="AP468" s="5"/>
      <c r="AQ468" s="5"/>
      <c r="AR468" s="5"/>
      <c r="AS468" s="5"/>
    </row>
    <row r="469" spans="1:45" s="10" customFormat="1" ht="12.75" customHeight="1">
      <c r="A469" s="11"/>
      <c r="B469" s="11"/>
      <c r="C469" s="11"/>
      <c r="O469" s="116"/>
      <c r="P469" s="116"/>
      <c r="Q469" s="116"/>
      <c r="R469" s="116"/>
      <c r="AF469" s="5"/>
      <c r="AJ469" s="5"/>
      <c r="AK469" s="5"/>
      <c r="AP469" s="5"/>
      <c r="AQ469" s="5"/>
      <c r="AR469" s="5"/>
      <c r="AS469" s="5"/>
    </row>
    <row r="470" spans="1:45" s="10" customFormat="1" ht="12.75" customHeight="1">
      <c r="A470" s="11"/>
      <c r="B470" s="11"/>
      <c r="C470" s="11"/>
      <c r="O470" s="116"/>
      <c r="P470" s="116"/>
      <c r="Q470" s="116"/>
      <c r="R470" s="116"/>
      <c r="AF470" s="5"/>
      <c r="AJ470" s="5"/>
      <c r="AK470" s="5"/>
      <c r="AP470" s="5"/>
      <c r="AQ470" s="5"/>
      <c r="AR470" s="5"/>
      <c r="AS470" s="5"/>
    </row>
    <row r="471" spans="1:45" s="10" customFormat="1" ht="12.75" customHeight="1">
      <c r="A471" s="11"/>
      <c r="B471" s="11"/>
      <c r="C471" s="11"/>
      <c r="O471" s="116"/>
      <c r="P471" s="116"/>
      <c r="Q471" s="116"/>
      <c r="R471" s="116"/>
      <c r="AF471" s="5"/>
      <c r="AJ471" s="5"/>
      <c r="AK471" s="5"/>
      <c r="AP471" s="5"/>
      <c r="AQ471" s="5"/>
      <c r="AR471" s="5"/>
      <c r="AS471" s="5"/>
    </row>
    <row r="472" spans="1:45" s="10" customFormat="1" ht="12.75" customHeight="1">
      <c r="A472" s="11"/>
      <c r="B472" s="11"/>
      <c r="C472" s="11"/>
      <c r="O472" s="116"/>
      <c r="P472" s="116"/>
      <c r="Q472" s="116"/>
      <c r="R472" s="116"/>
      <c r="AF472" s="5"/>
      <c r="AJ472" s="5"/>
      <c r="AK472" s="5"/>
      <c r="AP472" s="5"/>
      <c r="AQ472" s="5"/>
      <c r="AR472" s="5"/>
      <c r="AS472" s="5"/>
    </row>
    <row r="473" spans="1:45" s="10" customFormat="1" ht="12.75" customHeight="1">
      <c r="A473" s="11"/>
      <c r="B473" s="11"/>
      <c r="C473" s="11"/>
      <c r="O473" s="116"/>
      <c r="P473" s="116"/>
      <c r="Q473" s="116"/>
      <c r="R473" s="116"/>
      <c r="AF473" s="5"/>
      <c r="AJ473" s="5"/>
      <c r="AK473" s="5"/>
      <c r="AP473" s="5"/>
      <c r="AQ473" s="5"/>
      <c r="AR473" s="5"/>
      <c r="AS473" s="5"/>
    </row>
    <row r="474" spans="1:45" s="10" customFormat="1" ht="12.75" customHeight="1">
      <c r="A474" s="11"/>
      <c r="B474" s="11"/>
      <c r="C474" s="11"/>
      <c r="O474" s="116"/>
      <c r="P474" s="116"/>
      <c r="Q474" s="116"/>
      <c r="R474" s="116"/>
      <c r="AF474" s="5"/>
      <c r="AJ474" s="5"/>
      <c r="AK474" s="5"/>
      <c r="AP474" s="5"/>
      <c r="AQ474" s="5"/>
      <c r="AR474" s="5"/>
      <c r="AS474" s="5"/>
    </row>
    <row r="475" spans="1:45" s="10" customFormat="1" ht="12.75" customHeight="1">
      <c r="A475" s="11"/>
      <c r="B475" s="11"/>
      <c r="C475" s="11"/>
      <c r="O475" s="116"/>
      <c r="P475" s="116"/>
      <c r="Q475" s="116"/>
      <c r="R475" s="116"/>
      <c r="AF475" s="5"/>
      <c r="AJ475" s="5"/>
      <c r="AK475" s="5"/>
      <c r="AP475" s="5"/>
      <c r="AQ475" s="5"/>
      <c r="AR475" s="5"/>
      <c r="AS475" s="5"/>
    </row>
    <row r="476" spans="1:45" s="10" customFormat="1" ht="12.75" customHeight="1">
      <c r="A476" s="11"/>
      <c r="B476" s="11"/>
      <c r="C476" s="11"/>
      <c r="O476" s="116"/>
      <c r="P476" s="116"/>
      <c r="Q476" s="116"/>
      <c r="R476" s="116"/>
      <c r="AF476" s="5"/>
      <c r="AJ476" s="5"/>
      <c r="AK476" s="5"/>
      <c r="AP476" s="5"/>
      <c r="AQ476" s="5"/>
      <c r="AR476" s="5"/>
      <c r="AS476" s="5"/>
    </row>
    <row r="477" spans="1:45" s="10" customFormat="1" ht="12.75" customHeight="1">
      <c r="A477" s="11"/>
      <c r="B477" s="11"/>
      <c r="C477" s="11"/>
      <c r="O477" s="116"/>
      <c r="P477" s="116"/>
      <c r="Q477" s="116"/>
      <c r="R477" s="116"/>
      <c r="AF477" s="5"/>
      <c r="AJ477" s="5"/>
      <c r="AK477" s="5"/>
      <c r="AP477" s="5"/>
      <c r="AQ477" s="5"/>
      <c r="AR477" s="5"/>
      <c r="AS477" s="5"/>
    </row>
    <row r="478" spans="1:45" s="10" customFormat="1" ht="12.75" customHeight="1">
      <c r="A478" s="11"/>
      <c r="B478" s="11"/>
      <c r="C478" s="11"/>
      <c r="O478" s="116"/>
      <c r="P478" s="116"/>
      <c r="Q478" s="116"/>
      <c r="R478" s="116"/>
      <c r="AF478" s="5"/>
      <c r="AJ478" s="5"/>
      <c r="AK478" s="5"/>
      <c r="AP478" s="5"/>
      <c r="AQ478" s="5"/>
      <c r="AR478" s="5"/>
      <c r="AS478" s="5"/>
    </row>
    <row r="479" spans="1:45" s="10" customFormat="1" ht="12.75" customHeight="1">
      <c r="A479" s="11"/>
      <c r="B479" s="11"/>
      <c r="C479" s="11"/>
      <c r="O479" s="116"/>
      <c r="P479" s="116"/>
      <c r="Q479" s="116"/>
      <c r="R479" s="116"/>
      <c r="AF479" s="5"/>
      <c r="AJ479" s="5"/>
      <c r="AK479" s="5"/>
      <c r="AP479" s="5"/>
      <c r="AQ479" s="5"/>
      <c r="AR479" s="5"/>
      <c r="AS479" s="5"/>
    </row>
    <row r="480" spans="1:45" s="10" customFormat="1" ht="12.75" customHeight="1">
      <c r="A480" s="11"/>
      <c r="B480" s="11"/>
      <c r="C480" s="11"/>
      <c r="O480" s="116"/>
      <c r="P480" s="116"/>
      <c r="Q480" s="116"/>
      <c r="R480" s="116"/>
      <c r="AF480" s="5"/>
      <c r="AJ480" s="5"/>
      <c r="AK480" s="5"/>
      <c r="AP480" s="5"/>
      <c r="AQ480" s="5"/>
      <c r="AR480" s="5"/>
      <c r="AS480" s="5"/>
    </row>
    <row r="481" spans="1:45" s="10" customFormat="1" ht="12.75" customHeight="1">
      <c r="A481" s="11"/>
      <c r="B481" s="11"/>
      <c r="C481" s="11"/>
      <c r="O481" s="116"/>
      <c r="P481" s="116"/>
      <c r="Q481" s="116"/>
      <c r="R481" s="116"/>
      <c r="AF481" s="5"/>
      <c r="AJ481" s="5"/>
      <c r="AK481" s="5"/>
      <c r="AP481" s="5"/>
      <c r="AQ481" s="5"/>
      <c r="AR481" s="5"/>
      <c r="AS481" s="5"/>
    </row>
    <row r="482" spans="1:45" s="10" customFormat="1" ht="12.75" customHeight="1">
      <c r="A482" s="11"/>
      <c r="B482" s="11"/>
      <c r="C482" s="11"/>
      <c r="O482" s="116"/>
      <c r="P482" s="116"/>
      <c r="Q482" s="116"/>
      <c r="R482" s="116"/>
      <c r="AF482" s="5"/>
      <c r="AJ482" s="5"/>
      <c r="AK482" s="5"/>
      <c r="AP482" s="5"/>
      <c r="AQ482" s="5"/>
      <c r="AR482" s="5"/>
      <c r="AS482" s="5"/>
    </row>
    <row r="483" spans="1:45" s="10" customFormat="1" ht="12.75" customHeight="1">
      <c r="A483" s="11"/>
      <c r="B483" s="11"/>
      <c r="C483" s="11"/>
      <c r="O483" s="116"/>
      <c r="P483" s="116"/>
      <c r="Q483" s="116"/>
      <c r="R483" s="116"/>
      <c r="AF483" s="5"/>
      <c r="AJ483" s="5"/>
      <c r="AK483" s="5"/>
      <c r="AP483" s="5"/>
      <c r="AQ483" s="5"/>
      <c r="AR483" s="5"/>
      <c r="AS483" s="5"/>
    </row>
    <row r="484" spans="1:45" s="10" customFormat="1" ht="12.75" customHeight="1">
      <c r="A484" s="11"/>
      <c r="B484" s="11"/>
      <c r="C484" s="11"/>
      <c r="O484" s="116"/>
      <c r="P484" s="116"/>
      <c r="Q484" s="116"/>
      <c r="R484" s="116"/>
      <c r="AF484" s="5"/>
      <c r="AJ484" s="5"/>
      <c r="AK484" s="5"/>
      <c r="AP484" s="5"/>
      <c r="AQ484" s="5"/>
      <c r="AR484" s="5"/>
      <c r="AS484" s="5"/>
    </row>
    <row r="485" spans="1:45" s="10" customFormat="1" ht="12.75" customHeight="1">
      <c r="A485" s="11"/>
      <c r="B485" s="11"/>
      <c r="C485" s="11"/>
      <c r="O485" s="116"/>
      <c r="P485" s="116"/>
      <c r="Q485" s="116"/>
      <c r="R485" s="116"/>
      <c r="AF485" s="5"/>
      <c r="AJ485" s="5"/>
      <c r="AK485" s="5"/>
      <c r="AP485" s="5"/>
      <c r="AQ485" s="5"/>
      <c r="AR485" s="5"/>
      <c r="AS485" s="5"/>
    </row>
    <row r="486" spans="1:45" s="10" customFormat="1" ht="12.75" customHeight="1">
      <c r="A486" s="11"/>
      <c r="B486" s="11"/>
      <c r="C486" s="11"/>
      <c r="O486" s="116"/>
      <c r="P486" s="116"/>
      <c r="Q486" s="116"/>
      <c r="R486" s="116"/>
      <c r="AF486" s="5"/>
      <c r="AJ486" s="5"/>
      <c r="AK486" s="5"/>
      <c r="AP486" s="5"/>
      <c r="AQ486" s="5"/>
      <c r="AR486" s="5"/>
      <c r="AS486" s="5"/>
    </row>
    <row r="487" spans="1:45" s="10" customFormat="1" ht="12.75" customHeight="1">
      <c r="A487" s="11"/>
      <c r="B487" s="11"/>
      <c r="C487" s="11"/>
      <c r="O487" s="116"/>
      <c r="P487" s="116"/>
      <c r="Q487" s="116"/>
      <c r="R487" s="116"/>
      <c r="AF487" s="5"/>
      <c r="AJ487" s="5"/>
      <c r="AK487" s="5"/>
      <c r="AP487" s="5"/>
      <c r="AQ487" s="5"/>
      <c r="AR487" s="5"/>
      <c r="AS487" s="5"/>
    </row>
    <row r="488" spans="1:45" s="10" customFormat="1" ht="12.75" customHeight="1">
      <c r="A488" s="11"/>
      <c r="B488" s="11"/>
      <c r="C488" s="11"/>
      <c r="O488" s="116"/>
      <c r="P488" s="116"/>
      <c r="Q488" s="116"/>
      <c r="R488" s="116"/>
      <c r="AF488" s="5"/>
      <c r="AJ488" s="5"/>
      <c r="AK488" s="5"/>
      <c r="AP488" s="5"/>
      <c r="AQ488" s="5"/>
      <c r="AR488" s="5"/>
      <c r="AS488" s="5"/>
    </row>
    <row r="489" spans="1:45" s="10" customFormat="1" ht="12.75" customHeight="1">
      <c r="A489" s="11"/>
      <c r="B489" s="11"/>
      <c r="C489" s="11"/>
      <c r="O489" s="116"/>
      <c r="P489" s="116"/>
      <c r="Q489" s="116"/>
      <c r="R489" s="116"/>
      <c r="AF489" s="5"/>
      <c r="AJ489" s="5"/>
      <c r="AK489" s="5"/>
      <c r="AP489" s="5"/>
      <c r="AQ489" s="5"/>
      <c r="AR489" s="5"/>
      <c r="AS489" s="5"/>
    </row>
    <row r="490" spans="1:45" s="10" customFormat="1" ht="12.75" customHeight="1">
      <c r="A490" s="11"/>
      <c r="B490" s="11"/>
      <c r="C490" s="11"/>
      <c r="O490" s="116"/>
      <c r="P490" s="116"/>
      <c r="Q490" s="116"/>
      <c r="R490" s="116"/>
      <c r="AF490" s="5"/>
      <c r="AJ490" s="5"/>
      <c r="AK490" s="5"/>
      <c r="AP490" s="5"/>
      <c r="AQ490" s="5"/>
      <c r="AR490" s="5"/>
      <c r="AS490" s="5"/>
    </row>
    <row r="491" spans="1:45" s="10" customFormat="1" ht="12.75" customHeight="1">
      <c r="A491" s="11"/>
      <c r="B491" s="11"/>
      <c r="C491" s="11"/>
      <c r="O491" s="116"/>
      <c r="P491" s="116"/>
      <c r="Q491" s="116"/>
      <c r="R491" s="116"/>
      <c r="AF491" s="5"/>
      <c r="AJ491" s="5"/>
      <c r="AK491" s="5"/>
      <c r="AP491" s="5"/>
      <c r="AQ491" s="5"/>
      <c r="AR491" s="5"/>
      <c r="AS491" s="5"/>
    </row>
    <row r="492" spans="1:45" s="10" customFormat="1" ht="12.75" customHeight="1">
      <c r="A492" s="11"/>
      <c r="B492" s="11"/>
      <c r="C492" s="11"/>
      <c r="O492" s="116"/>
      <c r="P492" s="116"/>
      <c r="Q492" s="116"/>
      <c r="R492" s="116"/>
      <c r="AF492" s="5"/>
      <c r="AJ492" s="5"/>
      <c r="AK492" s="5"/>
      <c r="AP492" s="5"/>
      <c r="AQ492" s="5"/>
      <c r="AR492" s="5"/>
      <c r="AS492" s="5"/>
    </row>
    <row r="493" spans="1:45" s="10" customFormat="1" ht="12.75" customHeight="1">
      <c r="A493" s="11"/>
      <c r="B493" s="11"/>
      <c r="C493" s="11"/>
      <c r="O493" s="116"/>
      <c r="P493" s="116"/>
      <c r="Q493" s="116"/>
      <c r="R493" s="116"/>
      <c r="AF493" s="5"/>
      <c r="AJ493" s="5"/>
      <c r="AK493" s="5"/>
      <c r="AP493" s="5"/>
      <c r="AQ493" s="5"/>
      <c r="AR493" s="5"/>
      <c r="AS493" s="5"/>
    </row>
    <row r="494" spans="1:45" s="10" customFormat="1" ht="12.75" customHeight="1">
      <c r="A494" s="11"/>
      <c r="B494" s="11"/>
      <c r="C494" s="11"/>
      <c r="O494" s="116"/>
      <c r="P494" s="116"/>
      <c r="Q494" s="116"/>
      <c r="R494" s="116"/>
      <c r="AF494" s="5"/>
      <c r="AJ494" s="5"/>
      <c r="AK494" s="5"/>
      <c r="AP494" s="5"/>
      <c r="AQ494" s="5"/>
      <c r="AR494" s="5"/>
      <c r="AS494" s="5"/>
    </row>
    <row r="495" spans="1:45" s="10" customFormat="1" ht="12.75" customHeight="1">
      <c r="A495" s="11"/>
      <c r="B495" s="11"/>
      <c r="C495" s="11"/>
      <c r="O495" s="116"/>
      <c r="P495" s="116"/>
      <c r="Q495" s="116"/>
      <c r="R495" s="116"/>
      <c r="AF495" s="5"/>
      <c r="AJ495" s="5"/>
      <c r="AK495" s="5"/>
      <c r="AP495" s="5"/>
      <c r="AQ495" s="5"/>
      <c r="AR495" s="5"/>
      <c r="AS495" s="5"/>
    </row>
    <row r="496" spans="1:45" s="10" customFormat="1" ht="12.75" customHeight="1">
      <c r="A496" s="11"/>
      <c r="B496" s="11"/>
      <c r="C496" s="11"/>
      <c r="O496" s="116"/>
      <c r="P496" s="116"/>
      <c r="Q496" s="116"/>
      <c r="R496" s="116"/>
      <c r="AF496" s="5"/>
      <c r="AJ496" s="5"/>
      <c r="AK496" s="5"/>
      <c r="AP496" s="5"/>
      <c r="AQ496" s="5"/>
      <c r="AR496" s="5"/>
      <c r="AS496" s="5"/>
    </row>
    <row r="497" spans="1:45" s="10" customFormat="1" ht="12.75" customHeight="1">
      <c r="A497" s="11"/>
      <c r="B497" s="11"/>
      <c r="C497" s="11"/>
      <c r="O497" s="116"/>
      <c r="P497" s="116"/>
      <c r="Q497" s="116"/>
      <c r="R497" s="116"/>
      <c r="AF497" s="5"/>
      <c r="AJ497" s="5"/>
      <c r="AK497" s="5"/>
      <c r="AP497" s="5"/>
      <c r="AQ497" s="5"/>
      <c r="AR497" s="5"/>
      <c r="AS497" s="5"/>
    </row>
    <row r="498" spans="1:45" s="10" customFormat="1" ht="12.75" customHeight="1">
      <c r="A498" s="11"/>
      <c r="B498" s="11"/>
      <c r="C498" s="11"/>
      <c r="O498" s="116"/>
      <c r="P498" s="116"/>
      <c r="Q498" s="116"/>
      <c r="R498" s="116"/>
      <c r="AF498" s="5"/>
      <c r="AJ498" s="5"/>
      <c r="AK498" s="5"/>
      <c r="AP498" s="5"/>
      <c r="AQ498" s="5"/>
      <c r="AR498" s="5"/>
      <c r="AS498" s="5"/>
    </row>
    <row r="499" spans="1:45" s="10" customFormat="1" ht="12.75" customHeight="1">
      <c r="A499" s="11"/>
      <c r="B499" s="11"/>
      <c r="C499" s="11"/>
      <c r="O499" s="116"/>
      <c r="P499" s="116"/>
      <c r="Q499" s="116"/>
      <c r="R499" s="116"/>
      <c r="AF499" s="5"/>
      <c r="AJ499" s="5"/>
      <c r="AK499" s="5"/>
      <c r="AP499" s="5"/>
      <c r="AQ499" s="5"/>
      <c r="AR499" s="5"/>
      <c r="AS499" s="5"/>
    </row>
    <row r="500" spans="1:45" s="10" customFormat="1" ht="12.75" customHeight="1">
      <c r="A500" s="11"/>
      <c r="B500" s="11"/>
      <c r="C500" s="11"/>
      <c r="O500" s="116"/>
      <c r="P500" s="116"/>
      <c r="Q500" s="116"/>
      <c r="R500" s="116"/>
      <c r="AF500" s="5"/>
      <c r="AJ500" s="5"/>
      <c r="AK500" s="5"/>
      <c r="AP500" s="5"/>
      <c r="AQ500" s="5"/>
      <c r="AR500" s="5"/>
      <c r="AS500" s="5"/>
    </row>
    <row r="501" spans="1:45" s="10" customFormat="1" ht="12.75" customHeight="1">
      <c r="A501" s="11"/>
      <c r="B501" s="11"/>
      <c r="C501" s="11"/>
      <c r="O501" s="116"/>
      <c r="P501" s="116"/>
      <c r="Q501" s="116"/>
      <c r="R501" s="116"/>
      <c r="AF501" s="5"/>
      <c r="AJ501" s="5"/>
      <c r="AK501" s="5"/>
      <c r="AP501" s="5"/>
      <c r="AQ501" s="5"/>
      <c r="AR501" s="5"/>
      <c r="AS501" s="5"/>
    </row>
    <row r="502" spans="1:45" s="10" customFormat="1" ht="12.75" customHeight="1">
      <c r="A502" s="11"/>
      <c r="B502" s="11"/>
      <c r="C502" s="11"/>
      <c r="O502" s="116"/>
      <c r="P502" s="116"/>
      <c r="Q502" s="116"/>
      <c r="R502" s="116"/>
      <c r="AF502" s="5"/>
      <c r="AJ502" s="5"/>
      <c r="AK502" s="5"/>
      <c r="AP502" s="5"/>
      <c r="AQ502" s="5"/>
      <c r="AR502" s="5"/>
      <c r="AS502" s="5"/>
    </row>
    <row r="503" spans="1:45" s="10" customFormat="1" ht="12.75" customHeight="1">
      <c r="A503" s="11"/>
      <c r="B503" s="11"/>
      <c r="C503" s="11"/>
      <c r="O503" s="116"/>
      <c r="P503" s="116"/>
      <c r="Q503" s="116"/>
      <c r="R503" s="116"/>
      <c r="AF503" s="5"/>
      <c r="AJ503" s="5"/>
      <c r="AK503" s="5"/>
      <c r="AP503" s="5"/>
      <c r="AQ503" s="5"/>
      <c r="AR503" s="5"/>
      <c r="AS503" s="5"/>
    </row>
    <row r="504" spans="1:45" s="10" customFormat="1" ht="12.75" customHeight="1">
      <c r="A504" s="11"/>
      <c r="B504" s="11"/>
      <c r="C504" s="11"/>
      <c r="O504" s="116"/>
      <c r="P504" s="116"/>
      <c r="Q504" s="116"/>
      <c r="R504" s="116"/>
      <c r="AF504" s="5"/>
      <c r="AJ504" s="5"/>
      <c r="AK504" s="5"/>
      <c r="AP504" s="5"/>
      <c r="AQ504" s="5"/>
      <c r="AR504" s="5"/>
      <c r="AS504" s="5"/>
    </row>
    <row r="505" spans="1:45" s="10" customFormat="1" ht="12.75" customHeight="1">
      <c r="A505" s="11"/>
      <c r="B505" s="11"/>
      <c r="C505" s="11"/>
      <c r="O505" s="116"/>
      <c r="P505" s="116"/>
      <c r="Q505" s="116"/>
      <c r="R505" s="116"/>
      <c r="AF505" s="5"/>
      <c r="AJ505" s="5"/>
      <c r="AK505" s="5"/>
      <c r="AP505" s="5"/>
      <c r="AQ505" s="5"/>
      <c r="AR505" s="5"/>
      <c r="AS505" s="5"/>
    </row>
    <row r="506" spans="1:45" s="10" customFormat="1" ht="12.75" customHeight="1">
      <c r="A506" s="11"/>
      <c r="B506" s="11"/>
      <c r="C506" s="11"/>
      <c r="O506" s="116"/>
      <c r="P506" s="116"/>
      <c r="Q506" s="116"/>
      <c r="R506" s="116"/>
      <c r="AF506" s="5"/>
      <c r="AJ506" s="5"/>
      <c r="AK506" s="5"/>
      <c r="AP506" s="5"/>
      <c r="AQ506" s="5"/>
      <c r="AR506" s="5"/>
      <c r="AS506" s="5"/>
    </row>
    <row r="507" spans="1:45" s="10" customFormat="1" ht="12.75" customHeight="1">
      <c r="A507" s="11"/>
      <c r="B507" s="11"/>
      <c r="C507" s="11"/>
      <c r="O507" s="116"/>
      <c r="P507" s="116"/>
      <c r="Q507" s="116"/>
      <c r="R507" s="116"/>
      <c r="AF507" s="5"/>
      <c r="AJ507" s="5"/>
      <c r="AK507" s="5"/>
      <c r="AP507" s="5"/>
      <c r="AQ507" s="5"/>
      <c r="AR507" s="5"/>
      <c r="AS507" s="5"/>
    </row>
    <row r="508" spans="1:45" s="10" customFormat="1" ht="12.75" customHeight="1">
      <c r="A508" s="11"/>
      <c r="B508" s="11"/>
      <c r="C508" s="11"/>
      <c r="O508" s="116"/>
      <c r="P508" s="116"/>
      <c r="Q508" s="116"/>
      <c r="R508" s="116"/>
      <c r="AF508" s="5"/>
      <c r="AJ508" s="5"/>
      <c r="AK508" s="5"/>
      <c r="AP508" s="5"/>
      <c r="AQ508" s="5"/>
      <c r="AR508" s="5"/>
      <c r="AS508" s="5"/>
    </row>
    <row r="509" spans="1:45" s="10" customFormat="1" ht="12.75" customHeight="1">
      <c r="A509" s="11"/>
      <c r="B509" s="11"/>
      <c r="C509" s="11"/>
      <c r="O509" s="116"/>
      <c r="P509" s="116"/>
      <c r="Q509" s="116"/>
      <c r="R509" s="116"/>
      <c r="AF509" s="5"/>
      <c r="AJ509" s="5"/>
      <c r="AK509" s="5"/>
      <c r="AP509" s="5"/>
      <c r="AQ509" s="5"/>
      <c r="AR509" s="5"/>
      <c r="AS509" s="5"/>
    </row>
    <row r="510" spans="1:45" s="10" customFormat="1" ht="12.75" customHeight="1">
      <c r="A510" s="11"/>
      <c r="B510" s="11"/>
      <c r="C510" s="11"/>
      <c r="O510" s="116"/>
      <c r="P510" s="116"/>
      <c r="Q510" s="116"/>
      <c r="R510" s="116"/>
      <c r="AF510" s="5"/>
      <c r="AJ510" s="5"/>
      <c r="AK510" s="5"/>
      <c r="AP510" s="5"/>
      <c r="AQ510" s="5"/>
      <c r="AR510" s="5"/>
      <c r="AS510" s="5"/>
    </row>
    <row r="511" spans="1:45" s="10" customFormat="1" ht="12.75" customHeight="1">
      <c r="A511" s="11"/>
      <c r="B511" s="11"/>
      <c r="C511" s="11"/>
      <c r="O511" s="116"/>
      <c r="P511" s="116"/>
      <c r="Q511" s="116"/>
      <c r="R511" s="116"/>
      <c r="AF511" s="5"/>
      <c r="AJ511" s="5"/>
      <c r="AK511" s="5"/>
      <c r="AP511" s="5"/>
      <c r="AQ511" s="5"/>
      <c r="AR511" s="5"/>
      <c r="AS511" s="5"/>
    </row>
    <row r="512" spans="1:45" s="10" customFormat="1" ht="12.75" customHeight="1">
      <c r="A512" s="11"/>
      <c r="B512" s="11"/>
      <c r="C512" s="11"/>
      <c r="O512" s="116"/>
      <c r="P512" s="116"/>
      <c r="Q512" s="116"/>
      <c r="R512" s="116"/>
      <c r="AF512" s="5"/>
      <c r="AJ512" s="5"/>
      <c r="AK512" s="5"/>
      <c r="AP512" s="5"/>
      <c r="AQ512" s="5"/>
      <c r="AR512" s="5"/>
      <c r="AS512" s="5"/>
    </row>
    <row r="513" spans="1:45" s="10" customFormat="1" ht="12.75" customHeight="1">
      <c r="A513" s="11"/>
      <c r="B513" s="11"/>
      <c r="C513" s="11"/>
      <c r="O513" s="116"/>
      <c r="P513" s="116"/>
      <c r="Q513" s="116"/>
      <c r="R513" s="116"/>
      <c r="AF513" s="5"/>
      <c r="AJ513" s="5"/>
      <c r="AK513" s="5"/>
      <c r="AP513" s="5"/>
      <c r="AQ513" s="5"/>
      <c r="AR513" s="5"/>
      <c r="AS513" s="5"/>
    </row>
    <row r="514" spans="1:45" s="10" customFormat="1" ht="12.75" customHeight="1">
      <c r="A514" s="11"/>
      <c r="B514" s="11"/>
      <c r="C514" s="11"/>
      <c r="O514" s="116"/>
      <c r="P514" s="116"/>
      <c r="Q514" s="116"/>
      <c r="R514" s="116"/>
      <c r="AF514" s="5"/>
      <c r="AJ514" s="5"/>
      <c r="AK514" s="5"/>
      <c r="AP514" s="5"/>
      <c r="AQ514" s="5"/>
      <c r="AR514" s="5"/>
      <c r="AS514" s="5"/>
    </row>
    <row r="515" spans="1:45" s="10" customFormat="1" ht="12.75" customHeight="1">
      <c r="A515" s="11"/>
      <c r="B515" s="11"/>
      <c r="C515" s="11"/>
      <c r="O515" s="116"/>
      <c r="P515" s="116"/>
      <c r="Q515" s="116"/>
      <c r="R515" s="116"/>
      <c r="AF515" s="5"/>
      <c r="AJ515" s="5"/>
      <c r="AK515" s="5"/>
      <c r="AP515" s="5"/>
      <c r="AQ515" s="5"/>
      <c r="AR515" s="5"/>
      <c r="AS515" s="5"/>
    </row>
    <row r="516" spans="1:45" s="10" customFormat="1" ht="12.75" customHeight="1">
      <c r="A516" s="11"/>
      <c r="B516" s="11"/>
      <c r="C516" s="11"/>
      <c r="O516" s="116"/>
      <c r="P516" s="116"/>
      <c r="Q516" s="116"/>
      <c r="R516" s="116"/>
      <c r="AF516" s="5"/>
      <c r="AJ516" s="5"/>
      <c r="AK516" s="5"/>
      <c r="AP516" s="5"/>
      <c r="AQ516" s="5"/>
      <c r="AR516" s="5"/>
      <c r="AS516" s="5"/>
    </row>
    <row r="517" spans="1:45" s="10" customFormat="1" ht="12.75" customHeight="1">
      <c r="A517" s="11"/>
      <c r="B517" s="11"/>
      <c r="C517" s="11"/>
      <c r="O517" s="116"/>
      <c r="P517" s="116"/>
      <c r="Q517" s="116"/>
      <c r="R517" s="116"/>
      <c r="AF517" s="5"/>
      <c r="AJ517" s="5"/>
      <c r="AK517" s="5"/>
      <c r="AP517" s="5"/>
      <c r="AQ517" s="5"/>
      <c r="AR517" s="5"/>
      <c r="AS517" s="5"/>
    </row>
    <row r="518" spans="1:45" s="10" customFormat="1" ht="12.75" customHeight="1">
      <c r="A518" s="11"/>
      <c r="B518" s="11"/>
      <c r="C518" s="11"/>
      <c r="O518" s="116"/>
      <c r="P518" s="116"/>
      <c r="Q518" s="116"/>
      <c r="R518" s="116"/>
      <c r="AF518" s="5"/>
      <c r="AJ518" s="5"/>
      <c r="AK518" s="5"/>
      <c r="AP518" s="5"/>
      <c r="AQ518" s="5"/>
      <c r="AR518" s="5"/>
      <c r="AS518" s="5"/>
    </row>
    <row r="519" spans="1:45" s="10" customFormat="1" ht="12.75" customHeight="1">
      <c r="A519" s="11"/>
      <c r="B519" s="11"/>
      <c r="C519" s="11"/>
      <c r="O519" s="116"/>
      <c r="P519" s="116"/>
      <c r="Q519" s="116"/>
      <c r="R519" s="116"/>
      <c r="AF519" s="5"/>
      <c r="AJ519" s="5"/>
      <c r="AK519" s="5"/>
      <c r="AP519" s="5"/>
      <c r="AQ519" s="5"/>
      <c r="AR519" s="5"/>
      <c r="AS519" s="5"/>
    </row>
    <row r="520" spans="1:45" s="10" customFormat="1" ht="12.75" customHeight="1">
      <c r="A520" s="11"/>
      <c r="B520" s="11"/>
      <c r="C520" s="11"/>
      <c r="O520" s="116"/>
      <c r="P520" s="116"/>
      <c r="Q520" s="116"/>
      <c r="R520" s="116"/>
      <c r="AF520" s="5"/>
      <c r="AJ520" s="5"/>
      <c r="AK520" s="5"/>
      <c r="AP520" s="5"/>
      <c r="AQ520" s="5"/>
      <c r="AR520" s="5"/>
      <c r="AS520" s="5"/>
    </row>
    <row r="521" spans="1:45" s="10" customFormat="1" ht="12.75" customHeight="1">
      <c r="A521" s="11"/>
      <c r="B521" s="11"/>
      <c r="C521" s="11"/>
      <c r="O521" s="116"/>
      <c r="P521" s="116"/>
      <c r="Q521" s="116"/>
      <c r="R521" s="116"/>
      <c r="AF521" s="5"/>
      <c r="AJ521" s="5"/>
      <c r="AK521" s="5"/>
      <c r="AP521" s="5"/>
      <c r="AQ521" s="5"/>
      <c r="AR521" s="5"/>
      <c r="AS521" s="5"/>
    </row>
    <row r="522" spans="1:45" s="10" customFormat="1" ht="12.75" customHeight="1">
      <c r="A522" s="11"/>
      <c r="B522" s="11"/>
      <c r="C522" s="11"/>
      <c r="O522" s="116"/>
      <c r="P522" s="116"/>
      <c r="Q522" s="116"/>
      <c r="R522" s="116"/>
      <c r="AF522" s="5"/>
      <c r="AJ522" s="5"/>
      <c r="AK522" s="5"/>
      <c r="AP522" s="5"/>
      <c r="AQ522" s="5"/>
      <c r="AR522" s="5"/>
      <c r="AS522" s="5"/>
    </row>
    <row r="523" spans="1:45" s="10" customFormat="1" ht="12.75" customHeight="1">
      <c r="A523" s="11"/>
      <c r="B523" s="11"/>
      <c r="C523" s="11"/>
      <c r="O523" s="116"/>
      <c r="P523" s="116"/>
      <c r="Q523" s="116"/>
      <c r="R523" s="116"/>
      <c r="AF523" s="5"/>
      <c r="AJ523" s="5"/>
      <c r="AK523" s="5"/>
      <c r="AP523" s="5"/>
      <c r="AQ523" s="5"/>
      <c r="AR523" s="5"/>
      <c r="AS523" s="5"/>
    </row>
    <row r="524" spans="1:45" s="10" customFormat="1" ht="12.75" customHeight="1">
      <c r="A524" s="11"/>
      <c r="B524" s="11"/>
      <c r="C524" s="11"/>
      <c r="O524" s="116"/>
      <c r="P524" s="116"/>
      <c r="Q524" s="116"/>
      <c r="R524" s="116"/>
      <c r="AF524" s="5"/>
      <c r="AJ524" s="5"/>
      <c r="AK524" s="5"/>
      <c r="AP524" s="5"/>
      <c r="AQ524" s="5"/>
      <c r="AR524" s="5"/>
      <c r="AS524" s="5"/>
    </row>
    <row r="525" spans="1:45" s="10" customFormat="1" ht="12.75" customHeight="1">
      <c r="A525" s="11"/>
      <c r="B525" s="11"/>
      <c r="C525" s="11"/>
      <c r="O525" s="116"/>
      <c r="P525" s="116"/>
      <c r="Q525" s="116"/>
      <c r="R525" s="116"/>
      <c r="AF525" s="5"/>
      <c r="AJ525" s="5"/>
      <c r="AK525" s="5"/>
      <c r="AP525" s="5"/>
      <c r="AQ525" s="5"/>
      <c r="AR525" s="5"/>
      <c r="AS525" s="5"/>
    </row>
    <row r="526" spans="1:45" s="10" customFormat="1" ht="12.75" customHeight="1">
      <c r="A526" s="11"/>
      <c r="B526" s="11"/>
      <c r="C526" s="11"/>
      <c r="O526" s="116"/>
      <c r="P526" s="116"/>
      <c r="Q526" s="116"/>
      <c r="R526" s="116"/>
      <c r="AF526" s="5"/>
      <c r="AJ526" s="5"/>
      <c r="AK526" s="5"/>
      <c r="AP526" s="5"/>
      <c r="AQ526" s="5"/>
      <c r="AR526" s="5"/>
      <c r="AS526" s="5"/>
    </row>
    <row r="527" spans="1:45" s="10" customFormat="1" ht="12.75" customHeight="1">
      <c r="A527" s="11"/>
      <c r="B527" s="11"/>
      <c r="C527" s="11"/>
      <c r="O527" s="116"/>
      <c r="P527" s="116"/>
      <c r="Q527" s="116"/>
      <c r="R527" s="116"/>
      <c r="AF527" s="5"/>
      <c r="AJ527" s="5"/>
      <c r="AK527" s="5"/>
      <c r="AP527" s="5"/>
      <c r="AQ527" s="5"/>
      <c r="AR527" s="5"/>
      <c r="AS527" s="5"/>
    </row>
    <row r="528" spans="1:45" s="10" customFormat="1" ht="12.75" customHeight="1">
      <c r="A528" s="11"/>
      <c r="B528" s="11"/>
      <c r="C528" s="11"/>
      <c r="O528" s="116"/>
      <c r="P528" s="116"/>
      <c r="Q528" s="116"/>
      <c r="R528" s="116"/>
      <c r="AF528" s="5"/>
      <c r="AJ528" s="5"/>
      <c r="AK528" s="5"/>
      <c r="AP528" s="5"/>
      <c r="AQ528" s="5"/>
      <c r="AR528" s="5"/>
      <c r="AS528" s="5"/>
    </row>
    <row r="529" spans="1:45" s="10" customFormat="1" ht="12.75" customHeight="1">
      <c r="A529" s="11"/>
      <c r="B529" s="11"/>
      <c r="C529" s="11"/>
      <c r="O529" s="116"/>
      <c r="P529" s="116"/>
      <c r="Q529" s="116"/>
      <c r="R529" s="116"/>
      <c r="AF529" s="5"/>
      <c r="AJ529" s="5"/>
      <c r="AK529" s="5"/>
      <c r="AP529" s="5"/>
      <c r="AQ529" s="5"/>
      <c r="AR529" s="5"/>
      <c r="AS529" s="5"/>
    </row>
    <row r="530" spans="1:45" s="10" customFormat="1" ht="12.75" customHeight="1">
      <c r="A530" s="11"/>
      <c r="B530" s="11"/>
      <c r="C530" s="11"/>
      <c r="O530" s="116"/>
      <c r="P530" s="116"/>
      <c r="Q530" s="116"/>
      <c r="R530" s="116"/>
      <c r="AF530" s="5"/>
      <c r="AJ530" s="5"/>
      <c r="AK530" s="5"/>
      <c r="AP530" s="5"/>
      <c r="AQ530" s="5"/>
      <c r="AR530" s="5"/>
      <c r="AS530" s="5"/>
    </row>
    <row r="531" spans="1:45" s="10" customFormat="1" ht="12.75" customHeight="1">
      <c r="A531" s="11"/>
      <c r="B531" s="11"/>
      <c r="C531" s="11"/>
      <c r="O531" s="116"/>
      <c r="P531" s="116"/>
      <c r="Q531" s="116"/>
      <c r="R531" s="116"/>
      <c r="AF531" s="5"/>
      <c r="AJ531" s="5"/>
      <c r="AK531" s="5"/>
      <c r="AP531" s="5"/>
      <c r="AQ531" s="5"/>
      <c r="AR531" s="5"/>
      <c r="AS531" s="5"/>
    </row>
    <row r="532" spans="1:45" s="10" customFormat="1" ht="12.75" customHeight="1">
      <c r="A532" s="11"/>
      <c r="B532" s="11"/>
      <c r="C532" s="11"/>
      <c r="O532" s="116"/>
      <c r="P532" s="116"/>
      <c r="Q532" s="116"/>
      <c r="R532" s="116"/>
      <c r="AF532" s="5"/>
      <c r="AJ532" s="5"/>
      <c r="AK532" s="5"/>
      <c r="AP532" s="5"/>
      <c r="AQ532" s="5"/>
      <c r="AR532" s="5"/>
      <c r="AS532" s="5"/>
    </row>
    <row r="533" spans="1:45" s="10" customFormat="1" ht="12.75" customHeight="1">
      <c r="A533" s="11"/>
      <c r="B533" s="11"/>
      <c r="C533" s="11"/>
      <c r="O533" s="116"/>
      <c r="P533" s="116"/>
      <c r="Q533" s="116"/>
      <c r="R533" s="116"/>
      <c r="AF533" s="5"/>
      <c r="AJ533" s="5"/>
      <c r="AK533" s="5"/>
      <c r="AP533" s="5"/>
      <c r="AQ533" s="5"/>
      <c r="AR533" s="5"/>
      <c r="AS533" s="5"/>
    </row>
    <row r="534" spans="1:45" s="10" customFormat="1" ht="12.75" customHeight="1">
      <c r="A534" s="11"/>
      <c r="B534" s="11"/>
      <c r="C534" s="11"/>
      <c r="O534" s="116"/>
      <c r="P534" s="116"/>
      <c r="Q534" s="116"/>
      <c r="R534" s="116"/>
      <c r="AF534" s="5"/>
      <c r="AJ534" s="5"/>
      <c r="AK534" s="5"/>
      <c r="AP534" s="5"/>
      <c r="AQ534" s="5"/>
      <c r="AR534" s="5"/>
      <c r="AS534" s="5"/>
    </row>
    <row r="535" spans="1:45" s="10" customFormat="1" ht="12.75" customHeight="1">
      <c r="A535" s="11"/>
      <c r="B535" s="11"/>
      <c r="C535" s="11"/>
      <c r="O535" s="116"/>
      <c r="P535" s="116"/>
      <c r="Q535" s="116"/>
      <c r="R535" s="116"/>
      <c r="AF535" s="5"/>
      <c r="AJ535" s="5"/>
      <c r="AK535" s="5"/>
      <c r="AP535" s="5"/>
      <c r="AQ535" s="5"/>
      <c r="AR535" s="5"/>
      <c r="AS535" s="5"/>
    </row>
    <row r="536" spans="1:45" s="10" customFormat="1" ht="12.75" customHeight="1">
      <c r="A536" s="11"/>
      <c r="B536" s="11"/>
      <c r="C536" s="11"/>
      <c r="O536" s="116"/>
      <c r="P536" s="116"/>
      <c r="Q536" s="116"/>
      <c r="R536" s="116"/>
      <c r="AF536" s="5"/>
      <c r="AJ536" s="5"/>
      <c r="AK536" s="5"/>
      <c r="AP536" s="5"/>
      <c r="AQ536" s="5"/>
      <c r="AR536" s="5"/>
      <c r="AS536" s="5"/>
    </row>
    <row r="537" spans="1:45" s="10" customFormat="1" ht="12.75" customHeight="1">
      <c r="A537" s="11"/>
      <c r="B537" s="11"/>
      <c r="C537" s="11"/>
      <c r="O537" s="116"/>
      <c r="P537" s="116"/>
      <c r="Q537" s="116"/>
      <c r="R537" s="116"/>
      <c r="AF537" s="5"/>
      <c r="AJ537" s="5"/>
      <c r="AK537" s="5"/>
      <c r="AP537" s="5"/>
      <c r="AQ537" s="5"/>
      <c r="AR537" s="5"/>
      <c r="AS537" s="5"/>
    </row>
    <row r="538" spans="1:45" s="10" customFormat="1" ht="12.75" customHeight="1">
      <c r="A538" s="11"/>
      <c r="B538" s="11"/>
      <c r="C538" s="11"/>
      <c r="O538" s="116"/>
      <c r="P538" s="116"/>
      <c r="Q538" s="116"/>
      <c r="R538" s="116"/>
      <c r="AF538" s="5"/>
      <c r="AJ538" s="5"/>
      <c r="AK538" s="5"/>
      <c r="AP538" s="5"/>
      <c r="AQ538" s="5"/>
      <c r="AR538" s="5"/>
      <c r="AS538" s="5"/>
    </row>
    <row r="539" spans="1:45" s="10" customFormat="1" ht="12.75" customHeight="1">
      <c r="A539" s="11"/>
      <c r="B539" s="11"/>
      <c r="C539" s="11"/>
      <c r="O539" s="116"/>
      <c r="P539" s="116"/>
      <c r="Q539" s="116"/>
      <c r="R539" s="116"/>
      <c r="AF539" s="5"/>
      <c r="AJ539" s="5"/>
      <c r="AK539" s="5"/>
      <c r="AP539" s="5"/>
      <c r="AQ539" s="5"/>
      <c r="AR539" s="5"/>
      <c r="AS539" s="5"/>
    </row>
    <row r="540" spans="1:45" s="10" customFormat="1" ht="12.75" customHeight="1">
      <c r="A540" s="11"/>
      <c r="B540" s="11"/>
      <c r="C540" s="11"/>
      <c r="O540" s="116"/>
      <c r="P540" s="116"/>
      <c r="Q540" s="116"/>
      <c r="R540" s="116"/>
      <c r="AF540" s="5"/>
      <c r="AJ540" s="5"/>
      <c r="AK540" s="5"/>
      <c r="AP540" s="5"/>
      <c r="AQ540" s="5"/>
      <c r="AR540" s="5"/>
      <c r="AS540" s="5"/>
    </row>
    <row r="541" spans="1:45" s="10" customFormat="1" ht="12.75" customHeight="1">
      <c r="A541" s="11"/>
      <c r="B541" s="11"/>
      <c r="C541" s="11"/>
      <c r="O541" s="116"/>
      <c r="P541" s="116"/>
      <c r="Q541" s="116"/>
      <c r="R541" s="116"/>
      <c r="AF541" s="5"/>
      <c r="AJ541" s="5"/>
      <c r="AK541" s="5"/>
      <c r="AP541" s="5"/>
      <c r="AQ541" s="5"/>
      <c r="AR541" s="5"/>
      <c r="AS541" s="5"/>
    </row>
    <row r="542" spans="1:45" s="10" customFormat="1" ht="12.75" customHeight="1">
      <c r="A542" s="11"/>
      <c r="B542" s="11"/>
      <c r="C542" s="11"/>
      <c r="O542" s="116"/>
      <c r="P542" s="116"/>
      <c r="Q542" s="116"/>
      <c r="R542" s="116"/>
      <c r="AF542" s="5"/>
      <c r="AJ542" s="5"/>
      <c r="AK542" s="5"/>
      <c r="AP542" s="5"/>
      <c r="AQ542" s="5"/>
      <c r="AR542" s="5"/>
      <c r="AS542" s="5"/>
    </row>
    <row r="543" spans="1:45" s="10" customFormat="1" ht="12.75" customHeight="1">
      <c r="A543" s="11"/>
      <c r="B543" s="11"/>
      <c r="C543" s="11"/>
      <c r="O543" s="116"/>
      <c r="P543" s="116"/>
      <c r="Q543" s="116"/>
      <c r="R543" s="116"/>
      <c r="AF543" s="5"/>
      <c r="AJ543" s="5"/>
      <c r="AK543" s="5"/>
      <c r="AP543" s="5"/>
      <c r="AQ543" s="5"/>
      <c r="AR543" s="5"/>
      <c r="AS543" s="5"/>
    </row>
    <row r="544" spans="1:45" s="10" customFormat="1" ht="12.75" customHeight="1">
      <c r="A544" s="11"/>
      <c r="B544" s="11"/>
      <c r="C544" s="11"/>
      <c r="O544" s="116"/>
      <c r="P544" s="116"/>
      <c r="Q544" s="116"/>
      <c r="R544" s="116"/>
      <c r="AF544" s="5"/>
      <c r="AJ544" s="5"/>
      <c r="AK544" s="5"/>
      <c r="AP544" s="5"/>
      <c r="AQ544" s="5"/>
      <c r="AR544" s="5"/>
      <c r="AS544" s="5"/>
    </row>
    <row r="545" spans="1:45" s="10" customFormat="1" ht="12.75" customHeight="1">
      <c r="A545" s="11"/>
      <c r="B545" s="11"/>
      <c r="C545" s="11"/>
      <c r="O545" s="116"/>
      <c r="P545" s="116"/>
      <c r="Q545" s="116"/>
      <c r="R545" s="116"/>
      <c r="AF545" s="5"/>
      <c r="AJ545" s="5"/>
      <c r="AK545" s="5"/>
      <c r="AP545" s="5"/>
      <c r="AQ545" s="5"/>
      <c r="AR545" s="5"/>
      <c r="AS545" s="5"/>
    </row>
    <row r="546" spans="1:45" s="10" customFormat="1" ht="12.75" customHeight="1">
      <c r="A546" s="11"/>
      <c r="B546" s="11"/>
      <c r="C546" s="11"/>
      <c r="O546" s="116"/>
      <c r="P546" s="116"/>
      <c r="Q546" s="116"/>
      <c r="R546" s="116"/>
      <c r="AF546" s="5"/>
      <c r="AJ546" s="5"/>
      <c r="AK546" s="5"/>
      <c r="AP546" s="5"/>
      <c r="AQ546" s="5"/>
      <c r="AR546" s="5"/>
      <c r="AS546" s="5"/>
    </row>
    <row r="547" spans="1:45" s="10" customFormat="1" ht="12.75" customHeight="1">
      <c r="A547" s="11"/>
      <c r="B547" s="11"/>
      <c r="C547" s="11"/>
      <c r="O547" s="116"/>
      <c r="P547" s="116"/>
      <c r="Q547" s="116"/>
      <c r="R547" s="116"/>
      <c r="AF547" s="5"/>
      <c r="AJ547" s="5"/>
      <c r="AK547" s="5"/>
      <c r="AP547" s="5"/>
      <c r="AQ547" s="5"/>
      <c r="AR547" s="5"/>
      <c r="AS547" s="5"/>
    </row>
    <row r="548" spans="1:45" s="10" customFormat="1" ht="12.75" customHeight="1">
      <c r="A548" s="11"/>
      <c r="B548" s="11"/>
      <c r="C548" s="11"/>
      <c r="O548" s="116"/>
      <c r="P548" s="116"/>
      <c r="Q548" s="116"/>
      <c r="R548" s="116"/>
      <c r="AF548" s="5"/>
      <c r="AJ548" s="5"/>
      <c r="AK548" s="5"/>
      <c r="AP548" s="5"/>
      <c r="AQ548" s="5"/>
      <c r="AR548" s="5"/>
      <c r="AS548" s="5"/>
    </row>
    <row r="549" spans="1:45" s="10" customFormat="1" ht="12.75" customHeight="1">
      <c r="A549" s="11"/>
      <c r="B549" s="11"/>
      <c r="C549" s="11"/>
      <c r="O549" s="116"/>
      <c r="P549" s="116"/>
      <c r="Q549" s="116"/>
      <c r="R549" s="116"/>
      <c r="AF549" s="5"/>
      <c r="AJ549" s="5"/>
      <c r="AK549" s="5"/>
      <c r="AP549" s="5"/>
      <c r="AQ549" s="5"/>
      <c r="AR549" s="5"/>
      <c r="AS549" s="5"/>
    </row>
    <row r="550" spans="1:45" s="10" customFormat="1" ht="12.75" customHeight="1">
      <c r="A550" s="11"/>
      <c r="B550" s="11"/>
      <c r="C550" s="11"/>
      <c r="O550" s="116"/>
      <c r="P550" s="116"/>
      <c r="Q550" s="116"/>
      <c r="R550" s="116"/>
      <c r="AF550" s="5"/>
      <c r="AJ550" s="5"/>
      <c r="AK550" s="5"/>
      <c r="AP550" s="5"/>
      <c r="AQ550" s="5"/>
      <c r="AR550" s="5"/>
      <c r="AS550" s="5"/>
    </row>
    <row r="551" spans="1:45" s="10" customFormat="1" ht="12.75" customHeight="1">
      <c r="A551" s="11"/>
      <c r="B551" s="11"/>
      <c r="C551" s="11"/>
      <c r="O551" s="116"/>
      <c r="P551" s="116"/>
      <c r="Q551" s="116"/>
      <c r="R551" s="116"/>
      <c r="AF551" s="5"/>
      <c r="AJ551" s="5"/>
      <c r="AK551" s="5"/>
      <c r="AP551" s="5"/>
      <c r="AQ551" s="5"/>
      <c r="AR551" s="5"/>
      <c r="AS551" s="5"/>
    </row>
    <row r="552" spans="1:45" s="10" customFormat="1" ht="12.75" customHeight="1">
      <c r="A552" s="11"/>
      <c r="B552" s="11"/>
      <c r="C552" s="11"/>
      <c r="O552" s="116"/>
      <c r="P552" s="116"/>
      <c r="Q552" s="116"/>
      <c r="R552" s="116"/>
      <c r="AF552" s="5"/>
      <c r="AJ552" s="5"/>
      <c r="AK552" s="5"/>
      <c r="AP552" s="5"/>
      <c r="AQ552" s="5"/>
      <c r="AR552" s="5"/>
      <c r="AS552" s="5"/>
    </row>
    <row r="553" spans="1:45" s="10" customFormat="1" ht="12.75" customHeight="1">
      <c r="A553" s="11"/>
      <c r="B553" s="11"/>
      <c r="C553" s="11"/>
      <c r="O553" s="116"/>
      <c r="P553" s="116"/>
      <c r="Q553" s="116"/>
      <c r="R553" s="116"/>
      <c r="AF553" s="5"/>
      <c r="AJ553" s="5"/>
      <c r="AK553" s="5"/>
      <c r="AP553" s="5"/>
      <c r="AQ553" s="5"/>
      <c r="AR553" s="5"/>
      <c r="AS553" s="5"/>
    </row>
    <row r="554" spans="1:45" s="10" customFormat="1" ht="12.75" customHeight="1">
      <c r="A554" s="11"/>
      <c r="B554" s="11"/>
      <c r="C554" s="11"/>
      <c r="O554" s="116"/>
      <c r="P554" s="116"/>
      <c r="Q554" s="116"/>
      <c r="R554" s="116"/>
      <c r="AF554" s="5"/>
      <c r="AJ554" s="5"/>
      <c r="AK554" s="5"/>
      <c r="AP554" s="5"/>
      <c r="AQ554" s="5"/>
      <c r="AR554" s="5"/>
      <c r="AS554" s="5"/>
    </row>
    <row r="555" spans="1:45" s="10" customFormat="1" ht="12.75" customHeight="1">
      <c r="A555" s="11"/>
      <c r="B555" s="11"/>
      <c r="C555" s="11"/>
      <c r="O555" s="116"/>
      <c r="P555" s="116"/>
      <c r="Q555" s="116"/>
      <c r="R555" s="116"/>
      <c r="AF555" s="5"/>
      <c r="AJ555" s="5"/>
      <c r="AK555" s="5"/>
      <c r="AP555" s="5"/>
      <c r="AQ555" s="5"/>
      <c r="AR555" s="5"/>
      <c r="AS555" s="5"/>
    </row>
    <row r="556" spans="1:45" s="10" customFormat="1" ht="12.75" customHeight="1">
      <c r="A556" s="11"/>
      <c r="B556" s="11"/>
      <c r="C556" s="11"/>
      <c r="O556" s="116"/>
      <c r="P556" s="116"/>
      <c r="Q556" s="116"/>
      <c r="R556" s="116"/>
      <c r="AF556" s="5"/>
      <c r="AJ556" s="5"/>
      <c r="AK556" s="5"/>
      <c r="AP556" s="5"/>
      <c r="AQ556" s="5"/>
      <c r="AR556" s="5"/>
      <c r="AS556" s="5"/>
    </row>
    <row r="557" spans="1:45" s="10" customFormat="1" ht="12.75" customHeight="1">
      <c r="A557" s="11"/>
      <c r="B557" s="11"/>
      <c r="C557" s="11"/>
      <c r="O557" s="116"/>
      <c r="P557" s="116"/>
      <c r="Q557" s="116"/>
      <c r="R557" s="116"/>
      <c r="AF557" s="5"/>
      <c r="AJ557" s="5"/>
      <c r="AK557" s="5"/>
      <c r="AP557" s="5"/>
      <c r="AQ557" s="5"/>
      <c r="AR557" s="5"/>
      <c r="AS557" s="5"/>
    </row>
    <row r="558" spans="1:45" s="10" customFormat="1" ht="12.75" customHeight="1">
      <c r="A558" s="11"/>
      <c r="B558" s="11"/>
      <c r="C558" s="11"/>
      <c r="O558" s="116"/>
      <c r="P558" s="116"/>
      <c r="Q558" s="116"/>
      <c r="R558" s="116"/>
      <c r="AF558" s="5"/>
      <c r="AJ558" s="5"/>
      <c r="AK558" s="5"/>
      <c r="AP558" s="5"/>
      <c r="AQ558" s="5"/>
      <c r="AR558" s="5"/>
      <c r="AS558" s="5"/>
    </row>
    <row r="559" spans="1:45" s="10" customFormat="1" ht="12.75" customHeight="1">
      <c r="A559" s="11"/>
      <c r="B559" s="11"/>
      <c r="C559" s="11"/>
      <c r="O559" s="116"/>
      <c r="P559" s="116"/>
      <c r="Q559" s="116"/>
      <c r="R559" s="116"/>
      <c r="AF559" s="5"/>
      <c r="AJ559" s="5"/>
      <c r="AK559" s="5"/>
      <c r="AP559" s="5"/>
      <c r="AQ559" s="5"/>
      <c r="AR559" s="5"/>
      <c r="AS559" s="5"/>
    </row>
    <row r="560" spans="1:45" s="10" customFormat="1" ht="12.75" customHeight="1">
      <c r="A560" s="11"/>
      <c r="B560" s="11"/>
      <c r="C560" s="11"/>
      <c r="O560" s="116"/>
      <c r="P560" s="116"/>
      <c r="Q560" s="116"/>
      <c r="R560" s="116"/>
      <c r="AF560" s="5"/>
      <c r="AJ560" s="5"/>
      <c r="AK560" s="5"/>
      <c r="AP560" s="5"/>
      <c r="AQ560" s="5"/>
      <c r="AR560" s="5"/>
      <c r="AS560" s="5"/>
    </row>
    <row r="561" spans="1:45" s="10" customFormat="1" ht="12.75" customHeight="1">
      <c r="A561" s="11"/>
      <c r="B561" s="11"/>
      <c r="C561" s="11"/>
      <c r="O561" s="116"/>
      <c r="P561" s="116"/>
      <c r="Q561" s="116"/>
      <c r="R561" s="116"/>
      <c r="AF561" s="5"/>
      <c r="AJ561" s="5"/>
      <c r="AK561" s="5"/>
      <c r="AP561" s="5"/>
      <c r="AQ561" s="5"/>
      <c r="AR561" s="5"/>
      <c r="AS561" s="5"/>
    </row>
    <row r="562" spans="1:45" s="10" customFormat="1" ht="12.75" customHeight="1">
      <c r="A562" s="11"/>
      <c r="B562" s="11"/>
      <c r="C562" s="11"/>
      <c r="O562" s="116"/>
      <c r="P562" s="116"/>
      <c r="Q562" s="116"/>
      <c r="R562" s="116"/>
      <c r="AF562" s="5"/>
      <c r="AJ562" s="5"/>
      <c r="AK562" s="5"/>
      <c r="AP562" s="5"/>
      <c r="AQ562" s="5"/>
      <c r="AR562" s="5"/>
      <c r="AS562" s="5"/>
    </row>
    <row r="563" spans="1:45" s="10" customFormat="1" ht="12.75" customHeight="1">
      <c r="A563" s="11"/>
      <c r="B563" s="11"/>
      <c r="C563" s="11"/>
      <c r="O563" s="116"/>
      <c r="P563" s="116"/>
      <c r="Q563" s="116"/>
      <c r="R563" s="116"/>
      <c r="AF563" s="5"/>
      <c r="AJ563" s="5"/>
      <c r="AK563" s="5"/>
      <c r="AP563" s="5"/>
      <c r="AQ563" s="5"/>
      <c r="AR563" s="5"/>
      <c r="AS563" s="5"/>
    </row>
    <row r="564" spans="1:45" s="10" customFormat="1" ht="12.75" customHeight="1">
      <c r="A564" s="11"/>
      <c r="B564" s="11"/>
      <c r="C564" s="11"/>
      <c r="O564" s="116"/>
      <c r="P564" s="116"/>
      <c r="Q564" s="116"/>
      <c r="R564" s="116"/>
      <c r="AF564" s="5"/>
      <c r="AJ564" s="5"/>
      <c r="AK564" s="5"/>
      <c r="AP564" s="5"/>
      <c r="AQ564" s="5"/>
      <c r="AR564" s="5"/>
      <c r="AS564" s="5"/>
    </row>
    <row r="565" spans="1:45" s="10" customFormat="1" ht="12.75" customHeight="1">
      <c r="A565" s="11"/>
      <c r="B565" s="11"/>
      <c r="C565" s="11"/>
      <c r="O565" s="116"/>
      <c r="P565" s="116"/>
      <c r="Q565" s="116"/>
      <c r="R565" s="116"/>
      <c r="AF565" s="5"/>
      <c r="AJ565" s="5"/>
      <c r="AK565" s="5"/>
      <c r="AP565" s="5"/>
      <c r="AQ565" s="5"/>
      <c r="AR565" s="5"/>
      <c r="AS565" s="5"/>
    </row>
    <row r="566" spans="1:45" s="10" customFormat="1" ht="12.75" customHeight="1">
      <c r="A566" s="11"/>
      <c r="B566" s="11"/>
      <c r="C566" s="11"/>
      <c r="O566" s="116"/>
      <c r="P566" s="116"/>
      <c r="Q566" s="116"/>
      <c r="R566" s="116"/>
      <c r="AF566" s="5"/>
      <c r="AJ566" s="5"/>
      <c r="AK566" s="5"/>
      <c r="AP566" s="5"/>
      <c r="AQ566" s="5"/>
      <c r="AR566" s="5"/>
      <c r="AS566" s="5"/>
    </row>
    <row r="567" spans="1:45" s="10" customFormat="1" ht="12.75" customHeight="1">
      <c r="A567" s="11"/>
      <c r="B567" s="11"/>
      <c r="C567" s="11"/>
      <c r="O567" s="116"/>
      <c r="P567" s="116"/>
      <c r="Q567" s="116"/>
      <c r="R567" s="116"/>
      <c r="AF567" s="5"/>
      <c r="AJ567" s="5"/>
      <c r="AK567" s="5"/>
      <c r="AP567" s="5"/>
      <c r="AQ567" s="5"/>
      <c r="AR567" s="5"/>
      <c r="AS567" s="5"/>
    </row>
    <row r="568" spans="1:45" s="10" customFormat="1" ht="12.75" customHeight="1">
      <c r="A568" s="11"/>
      <c r="B568" s="11"/>
      <c r="C568" s="11"/>
      <c r="O568" s="116"/>
      <c r="P568" s="116"/>
      <c r="Q568" s="116"/>
      <c r="R568" s="116"/>
      <c r="AF568" s="5"/>
      <c r="AJ568" s="5"/>
      <c r="AK568" s="5"/>
      <c r="AP568" s="5"/>
      <c r="AQ568" s="5"/>
      <c r="AR568" s="5"/>
      <c r="AS568" s="5"/>
    </row>
    <row r="569" spans="1:45" s="10" customFormat="1" ht="12.75" customHeight="1">
      <c r="A569" s="11"/>
      <c r="B569" s="11"/>
      <c r="C569" s="11"/>
      <c r="O569" s="116"/>
      <c r="P569" s="116"/>
      <c r="Q569" s="116"/>
      <c r="R569" s="116"/>
      <c r="AF569" s="5"/>
      <c r="AJ569" s="5"/>
      <c r="AK569" s="5"/>
      <c r="AP569" s="5"/>
      <c r="AQ569" s="5"/>
      <c r="AR569" s="5"/>
      <c r="AS569" s="5"/>
    </row>
    <row r="570" spans="1:45" s="10" customFormat="1" ht="12.75" customHeight="1">
      <c r="A570" s="11"/>
      <c r="B570" s="11"/>
      <c r="C570" s="11"/>
      <c r="O570" s="116"/>
      <c r="P570" s="116"/>
      <c r="Q570" s="116"/>
      <c r="R570" s="116"/>
      <c r="AF570" s="5"/>
      <c r="AJ570" s="5"/>
      <c r="AK570" s="5"/>
      <c r="AP570" s="5"/>
      <c r="AQ570" s="5"/>
      <c r="AR570" s="5"/>
      <c r="AS570" s="5"/>
    </row>
    <row r="571" spans="1:45" s="10" customFormat="1" ht="12.75" customHeight="1">
      <c r="A571" s="11"/>
      <c r="B571" s="11"/>
      <c r="C571" s="11"/>
      <c r="O571" s="116"/>
      <c r="P571" s="116"/>
      <c r="Q571" s="116"/>
      <c r="R571" s="116"/>
      <c r="AF571" s="5"/>
      <c r="AJ571" s="5"/>
      <c r="AK571" s="5"/>
      <c r="AP571" s="5"/>
      <c r="AQ571" s="5"/>
      <c r="AR571" s="5"/>
      <c r="AS571" s="5"/>
    </row>
    <row r="572" spans="1:45" s="10" customFormat="1" ht="12.75" customHeight="1">
      <c r="A572" s="11"/>
      <c r="B572" s="11"/>
      <c r="C572" s="11"/>
      <c r="O572" s="116"/>
      <c r="P572" s="116"/>
      <c r="Q572" s="116"/>
      <c r="R572" s="116"/>
      <c r="AF572" s="5"/>
      <c r="AJ572" s="5"/>
      <c r="AK572" s="5"/>
      <c r="AP572" s="5"/>
      <c r="AQ572" s="5"/>
      <c r="AR572" s="5"/>
      <c r="AS572" s="5"/>
    </row>
    <row r="573" spans="1:45" s="10" customFormat="1" ht="12.75" customHeight="1">
      <c r="A573" s="11"/>
      <c r="B573" s="11"/>
      <c r="C573" s="11"/>
      <c r="O573" s="116"/>
      <c r="P573" s="116"/>
      <c r="Q573" s="116"/>
      <c r="R573" s="116"/>
      <c r="AF573" s="5"/>
      <c r="AJ573" s="5"/>
      <c r="AK573" s="5"/>
      <c r="AP573" s="5"/>
      <c r="AQ573" s="5"/>
      <c r="AR573" s="5"/>
      <c r="AS573" s="5"/>
    </row>
    <row r="574" spans="1:45" s="10" customFormat="1" ht="12.75" customHeight="1">
      <c r="A574" s="11"/>
      <c r="B574" s="11"/>
      <c r="C574" s="11"/>
      <c r="O574" s="116"/>
      <c r="P574" s="116"/>
      <c r="Q574" s="116"/>
      <c r="R574" s="116"/>
      <c r="AF574" s="5"/>
      <c r="AJ574" s="5"/>
      <c r="AK574" s="5"/>
      <c r="AP574" s="5"/>
      <c r="AQ574" s="5"/>
      <c r="AR574" s="5"/>
      <c r="AS574" s="5"/>
    </row>
    <row r="575" spans="1:45" s="10" customFormat="1" ht="12.75" customHeight="1">
      <c r="A575" s="11"/>
      <c r="B575" s="11"/>
      <c r="C575" s="11"/>
      <c r="O575" s="116"/>
      <c r="P575" s="116"/>
      <c r="Q575" s="116"/>
      <c r="R575" s="116"/>
      <c r="AF575" s="5"/>
      <c r="AJ575" s="5"/>
      <c r="AK575" s="5"/>
      <c r="AP575" s="5"/>
      <c r="AQ575" s="5"/>
      <c r="AR575" s="5"/>
      <c r="AS575" s="5"/>
    </row>
    <row r="576" spans="1:45" s="10" customFormat="1" ht="12.75" customHeight="1">
      <c r="A576" s="11"/>
      <c r="B576" s="11"/>
      <c r="C576" s="11"/>
      <c r="O576" s="116"/>
      <c r="P576" s="116"/>
      <c r="Q576" s="116"/>
      <c r="R576" s="116"/>
      <c r="AF576" s="5"/>
      <c r="AJ576" s="5"/>
      <c r="AK576" s="5"/>
      <c r="AP576" s="5"/>
      <c r="AQ576" s="5"/>
      <c r="AR576" s="5"/>
      <c r="AS576" s="5"/>
    </row>
    <row r="577" spans="1:45" s="10" customFormat="1" ht="12.75" customHeight="1">
      <c r="A577" s="11"/>
      <c r="B577" s="11"/>
      <c r="C577" s="11"/>
      <c r="O577" s="116"/>
      <c r="P577" s="116"/>
      <c r="Q577" s="116"/>
      <c r="R577" s="116"/>
      <c r="AF577" s="5"/>
      <c r="AJ577" s="5"/>
      <c r="AK577" s="5"/>
      <c r="AP577" s="5"/>
      <c r="AQ577" s="5"/>
      <c r="AR577" s="5"/>
      <c r="AS577" s="5"/>
    </row>
    <row r="578" spans="1:45" s="10" customFormat="1" ht="12.75" customHeight="1">
      <c r="A578" s="11"/>
      <c r="B578" s="11"/>
      <c r="C578" s="11"/>
      <c r="O578" s="116"/>
      <c r="P578" s="116"/>
      <c r="Q578" s="116"/>
      <c r="R578" s="116"/>
      <c r="AF578" s="5"/>
      <c r="AJ578" s="5"/>
      <c r="AK578" s="5"/>
      <c r="AP578" s="5"/>
      <c r="AQ578" s="5"/>
      <c r="AR578" s="5"/>
      <c r="AS578" s="5"/>
    </row>
    <row r="579" spans="1:45" s="10" customFormat="1" ht="12.75" customHeight="1">
      <c r="A579" s="11"/>
      <c r="B579" s="11"/>
      <c r="C579" s="11"/>
      <c r="O579" s="116"/>
      <c r="P579" s="116"/>
      <c r="Q579" s="116"/>
      <c r="R579" s="116"/>
      <c r="AF579" s="5"/>
      <c r="AJ579" s="5"/>
      <c r="AK579" s="5"/>
      <c r="AP579" s="5"/>
      <c r="AQ579" s="5"/>
      <c r="AR579" s="5"/>
      <c r="AS579" s="5"/>
    </row>
    <row r="580" spans="1:45" s="10" customFormat="1" ht="12.75" customHeight="1">
      <c r="A580" s="11"/>
      <c r="B580" s="11"/>
      <c r="C580" s="11"/>
      <c r="O580" s="116"/>
      <c r="P580" s="116"/>
      <c r="Q580" s="116"/>
      <c r="R580" s="116"/>
      <c r="AF580" s="5"/>
      <c r="AJ580" s="5"/>
      <c r="AK580" s="5"/>
      <c r="AP580" s="5"/>
      <c r="AQ580" s="5"/>
      <c r="AR580" s="5"/>
      <c r="AS580" s="5"/>
    </row>
    <row r="581" spans="1:45" s="10" customFormat="1" ht="12.75" customHeight="1">
      <c r="A581" s="11"/>
      <c r="B581" s="11"/>
      <c r="C581" s="11"/>
      <c r="O581" s="116"/>
      <c r="P581" s="116"/>
      <c r="Q581" s="116"/>
      <c r="R581" s="116"/>
      <c r="AF581" s="5"/>
      <c r="AJ581" s="5"/>
      <c r="AK581" s="5"/>
      <c r="AP581" s="5"/>
      <c r="AQ581" s="5"/>
      <c r="AR581" s="5"/>
      <c r="AS581" s="5"/>
    </row>
    <row r="582" spans="1:45" s="10" customFormat="1" ht="12.75" customHeight="1">
      <c r="A582" s="11"/>
      <c r="B582" s="11"/>
      <c r="C582" s="11"/>
      <c r="O582" s="116"/>
      <c r="P582" s="116"/>
      <c r="Q582" s="116"/>
      <c r="R582" s="116"/>
      <c r="AF582" s="5"/>
      <c r="AJ582" s="5"/>
      <c r="AK582" s="5"/>
      <c r="AP582" s="5"/>
      <c r="AQ582" s="5"/>
      <c r="AR582" s="5"/>
      <c r="AS582" s="5"/>
    </row>
    <row r="583" spans="1:45" s="10" customFormat="1" ht="12.75" customHeight="1">
      <c r="A583" s="11"/>
      <c r="B583" s="11"/>
      <c r="C583" s="11"/>
      <c r="O583" s="116"/>
      <c r="P583" s="116"/>
      <c r="Q583" s="116"/>
      <c r="R583" s="116"/>
      <c r="AF583" s="5"/>
      <c r="AJ583" s="5"/>
      <c r="AK583" s="5"/>
      <c r="AP583" s="5"/>
      <c r="AQ583" s="5"/>
      <c r="AR583" s="5"/>
      <c r="AS583" s="5"/>
    </row>
    <row r="584" spans="1:45" s="10" customFormat="1" ht="12.75" customHeight="1">
      <c r="A584" s="11"/>
      <c r="B584" s="11"/>
      <c r="C584" s="11"/>
      <c r="O584" s="116"/>
      <c r="P584" s="116"/>
      <c r="Q584" s="116"/>
      <c r="R584" s="116"/>
      <c r="AF584" s="5"/>
      <c r="AJ584" s="5"/>
      <c r="AK584" s="5"/>
      <c r="AP584" s="5"/>
      <c r="AQ584" s="5"/>
      <c r="AR584" s="5"/>
      <c r="AS584" s="5"/>
    </row>
    <row r="585" spans="1:45" s="10" customFormat="1" ht="12.75" customHeight="1">
      <c r="A585" s="11"/>
      <c r="B585" s="11"/>
      <c r="C585" s="11"/>
      <c r="O585" s="116"/>
      <c r="P585" s="116"/>
      <c r="Q585" s="116"/>
      <c r="R585" s="116"/>
      <c r="AF585" s="5"/>
      <c r="AJ585" s="5"/>
      <c r="AK585" s="5"/>
      <c r="AP585" s="5"/>
      <c r="AQ585" s="5"/>
      <c r="AR585" s="5"/>
      <c r="AS585" s="5"/>
    </row>
    <row r="586" spans="1:45" s="10" customFormat="1" ht="12.75" customHeight="1">
      <c r="A586" s="11"/>
      <c r="B586" s="11"/>
      <c r="C586" s="11"/>
      <c r="O586" s="116"/>
      <c r="P586" s="116"/>
      <c r="Q586" s="116"/>
      <c r="R586" s="116"/>
      <c r="AF586" s="5"/>
      <c r="AJ586" s="5"/>
      <c r="AK586" s="5"/>
      <c r="AP586" s="5"/>
      <c r="AQ586" s="5"/>
      <c r="AR586" s="5"/>
      <c r="AS586" s="5"/>
    </row>
    <row r="587" spans="1:45" s="10" customFormat="1" ht="12.75" customHeight="1">
      <c r="A587" s="11"/>
      <c r="B587" s="11"/>
      <c r="C587" s="11"/>
      <c r="O587" s="116"/>
      <c r="P587" s="116"/>
      <c r="Q587" s="116"/>
      <c r="R587" s="116"/>
      <c r="AF587" s="5"/>
      <c r="AJ587" s="5"/>
      <c r="AK587" s="5"/>
      <c r="AP587" s="5"/>
      <c r="AQ587" s="5"/>
      <c r="AR587" s="5"/>
      <c r="AS587" s="5"/>
    </row>
    <row r="588" spans="1:45" s="10" customFormat="1" ht="12.75" customHeight="1">
      <c r="A588" s="11"/>
      <c r="B588" s="11"/>
      <c r="C588" s="11"/>
      <c r="O588" s="116"/>
      <c r="P588" s="116"/>
      <c r="Q588" s="116"/>
      <c r="R588" s="116"/>
      <c r="AF588" s="5"/>
      <c r="AJ588" s="5"/>
      <c r="AK588" s="5"/>
      <c r="AP588" s="5"/>
      <c r="AQ588" s="5"/>
      <c r="AR588" s="5"/>
      <c r="AS588" s="5"/>
    </row>
    <row r="589" spans="1:45" s="10" customFormat="1" ht="12.75" customHeight="1">
      <c r="A589" s="11"/>
      <c r="B589" s="11"/>
      <c r="C589" s="11"/>
      <c r="O589" s="116"/>
      <c r="P589" s="116"/>
      <c r="Q589" s="116"/>
      <c r="R589" s="116"/>
      <c r="AF589" s="5"/>
      <c r="AJ589" s="5"/>
      <c r="AK589" s="5"/>
      <c r="AP589" s="5"/>
      <c r="AQ589" s="5"/>
      <c r="AR589" s="5"/>
      <c r="AS589" s="5"/>
    </row>
    <row r="590" spans="1:45" s="10" customFormat="1" ht="12.75" customHeight="1">
      <c r="A590" s="11"/>
      <c r="B590" s="11"/>
      <c r="C590" s="11"/>
      <c r="O590" s="116"/>
      <c r="P590" s="116"/>
      <c r="Q590" s="116"/>
      <c r="R590" s="116"/>
      <c r="AF590" s="5"/>
      <c r="AJ590" s="5"/>
      <c r="AK590" s="5"/>
      <c r="AP590" s="5"/>
      <c r="AQ590" s="5"/>
      <c r="AR590" s="5"/>
      <c r="AS590" s="5"/>
    </row>
    <row r="591" spans="1:45" s="10" customFormat="1" ht="12.75" customHeight="1">
      <c r="A591" s="11"/>
      <c r="B591" s="11"/>
      <c r="C591" s="11"/>
      <c r="O591" s="116"/>
      <c r="P591" s="116"/>
      <c r="Q591" s="116"/>
      <c r="R591" s="116"/>
      <c r="AF591" s="5"/>
      <c r="AJ591" s="5"/>
      <c r="AK591" s="5"/>
      <c r="AP591" s="5"/>
      <c r="AQ591" s="5"/>
      <c r="AR591" s="5"/>
      <c r="AS591" s="5"/>
    </row>
    <row r="592" spans="1:45" s="10" customFormat="1" ht="12.75" customHeight="1">
      <c r="A592" s="11"/>
      <c r="B592" s="11"/>
      <c r="C592" s="11"/>
      <c r="O592" s="116"/>
      <c r="P592" s="116"/>
      <c r="Q592" s="116"/>
      <c r="R592" s="116"/>
      <c r="AF592" s="5"/>
      <c r="AJ592" s="5"/>
      <c r="AK592" s="5"/>
      <c r="AP592" s="5"/>
      <c r="AQ592" s="5"/>
      <c r="AR592" s="5"/>
      <c r="AS592" s="5"/>
    </row>
    <row r="593" spans="1:45" s="10" customFormat="1" ht="12.75" customHeight="1">
      <c r="A593" s="11"/>
      <c r="B593" s="11"/>
      <c r="C593" s="11"/>
      <c r="O593" s="116"/>
      <c r="P593" s="116"/>
      <c r="Q593" s="116"/>
      <c r="R593" s="116"/>
      <c r="AF593" s="5"/>
      <c r="AJ593" s="5"/>
      <c r="AK593" s="5"/>
      <c r="AP593" s="5"/>
      <c r="AQ593" s="5"/>
      <c r="AR593" s="5"/>
      <c r="AS593" s="5"/>
    </row>
    <row r="594" spans="1:45" s="10" customFormat="1" ht="12.75" customHeight="1">
      <c r="A594" s="11"/>
      <c r="B594" s="11"/>
      <c r="C594" s="11"/>
      <c r="O594" s="116"/>
      <c r="P594" s="116"/>
      <c r="Q594" s="116"/>
      <c r="R594" s="116"/>
      <c r="AF594" s="5"/>
      <c r="AJ594" s="5"/>
      <c r="AK594" s="5"/>
      <c r="AP594" s="5"/>
      <c r="AQ594" s="5"/>
      <c r="AR594" s="5"/>
      <c r="AS594" s="5"/>
    </row>
    <row r="595" spans="1:45" s="10" customFormat="1" ht="12.75" customHeight="1">
      <c r="A595" s="11"/>
      <c r="B595" s="11"/>
      <c r="C595" s="11"/>
      <c r="O595" s="116"/>
      <c r="P595" s="116"/>
      <c r="Q595" s="116"/>
      <c r="R595" s="116"/>
      <c r="AF595" s="5"/>
      <c r="AJ595" s="5"/>
      <c r="AK595" s="5"/>
      <c r="AP595" s="5"/>
      <c r="AQ595" s="5"/>
      <c r="AR595" s="5"/>
      <c r="AS595" s="5"/>
    </row>
    <row r="596" spans="1:45" s="10" customFormat="1" ht="12.75" customHeight="1">
      <c r="A596" s="11"/>
      <c r="B596" s="11"/>
      <c r="C596" s="11"/>
      <c r="O596" s="116"/>
      <c r="P596" s="116"/>
      <c r="Q596" s="116"/>
      <c r="R596" s="116"/>
      <c r="AF596" s="5"/>
      <c r="AJ596" s="5"/>
      <c r="AK596" s="5"/>
      <c r="AP596" s="5"/>
      <c r="AQ596" s="5"/>
      <c r="AR596" s="5"/>
      <c r="AS596" s="5"/>
    </row>
    <row r="597" spans="1:45" s="10" customFormat="1" ht="12.75" customHeight="1">
      <c r="A597" s="11"/>
      <c r="B597" s="11"/>
      <c r="C597" s="11"/>
      <c r="O597" s="116"/>
      <c r="P597" s="116"/>
      <c r="Q597" s="116"/>
      <c r="R597" s="116"/>
      <c r="AF597" s="5"/>
      <c r="AJ597" s="5"/>
      <c r="AK597" s="5"/>
      <c r="AP597" s="5"/>
      <c r="AQ597" s="5"/>
      <c r="AR597" s="5"/>
      <c r="AS597" s="5"/>
    </row>
    <row r="598" spans="1:45" s="10" customFormat="1" ht="12.75" customHeight="1">
      <c r="A598" s="11"/>
      <c r="B598" s="11"/>
      <c r="C598" s="11"/>
      <c r="O598" s="116"/>
      <c r="P598" s="116"/>
      <c r="Q598" s="116"/>
      <c r="R598" s="116"/>
      <c r="AF598" s="5"/>
      <c r="AJ598" s="5"/>
      <c r="AK598" s="5"/>
      <c r="AP598" s="5"/>
      <c r="AQ598" s="5"/>
      <c r="AR598" s="5"/>
      <c r="AS598" s="5"/>
    </row>
    <row r="599" spans="1:45" s="10" customFormat="1" ht="12.75" customHeight="1">
      <c r="A599" s="11"/>
      <c r="B599" s="11"/>
      <c r="C599" s="11"/>
      <c r="O599" s="116"/>
      <c r="P599" s="116"/>
      <c r="Q599" s="116"/>
      <c r="R599" s="116"/>
      <c r="AF599" s="5"/>
      <c r="AJ599" s="5"/>
      <c r="AK599" s="5"/>
      <c r="AP599" s="5"/>
      <c r="AQ599" s="5"/>
      <c r="AR599" s="5"/>
      <c r="AS599" s="5"/>
    </row>
    <row r="600" spans="1:45" s="10" customFormat="1" ht="12.75" customHeight="1">
      <c r="A600" s="11"/>
      <c r="B600" s="11"/>
      <c r="C600" s="11"/>
      <c r="O600" s="116"/>
      <c r="P600" s="116"/>
      <c r="Q600" s="116"/>
      <c r="R600" s="116"/>
      <c r="AF600" s="5"/>
      <c r="AJ600" s="5"/>
      <c r="AK600" s="5"/>
      <c r="AP600" s="5"/>
      <c r="AQ600" s="5"/>
      <c r="AR600" s="5"/>
      <c r="AS600" s="5"/>
    </row>
    <row r="601" spans="1:45" s="10" customFormat="1" ht="12.75" customHeight="1">
      <c r="A601" s="11"/>
      <c r="B601" s="11"/>
      <c r="C601" s="11"/>
      <c r="O601" s="116"/>
      <c r="P601" s="116"/>
      <c r="Q601" s="116"/>
      <c r="R601" s="116"/>
      <c r="AF601" s="5"/>
      <c r="AJ601" s="5"/>
      <c r="AK601" s="5"/>
      <c r="AP601" s="5"/>
      <c r="AQ601" s="5"/>
      <c r="AR601" s="5"/>
      <c r="AS601" s="5"/>
    </row>
    <row r="602" spans="1:45" s="10" customFormat="1" ht="12.75" customHeight="1">
      <c r="A602" s="11"/>
      <c r="B602" s="11"/>
      <c r="C602" s="11"/>
      <c r="O602" s="116"/>
      <c r="P602" s="116"/>
      <c r="Q602" s="116"/>
      <c r="R602" s="116"/>
      <c r="AF602" s="5"/>
      <c r="AJ602" s="5"/>
      <c r="AK602" s="5"/>
      <c r="AP602" s="5"/>
      <c r="AQ602" s="5"/>
      <c r="AR602" s="5"/>
      <c r="AS602" s="5"/>
    </row>
    <row r="603" spans="1:45" s="10" customFormat="1" ht="12.75" customHeight="1">
      <c r="A603" s="11"/>
      <c r="B603" s="11"/>
      <c r="C603" s="11"/>
      <c r="O603" s="116"/>
      <c r="P603" s="116"/>
      <c r="Q603" s="116"/>
      <c r="R603" s="116"/>
      <c r="AF603" s="5"/>
      <c r="AJ603" s="5"/>
      <c r="AK603" s="5"/>
      <c r="AP603" s="5"/>
      <c r="AQ603" s="5"/>
      <c r="AR603" s="5"/>
      <c r="AS603" s="5"/>
    </row>
    <row r="604" spans="1:45" s="10" customFormat="1" ht="12.75" customHeight="1">
      <c r="A604" s="11"/>
      <c r="B604" s="11"/>
      <c r="C604" s="11"/>
      <c r="O604" s="116"/>
      <c r="P604" s="116"/>
      <c r="Q604" s="116"/>
      <c r="R604" s="116"/>
      <c r="AF604" s="5"/>
      <c r="AJ604" s="5"/>
      <c r="AK604" s="5"/>
      <c r="AP604" s="5"/>
      <c r="AQ604" s="5"/>
      <c r="AR604" s="5"/>
      <c r="AS604" s="5"/>
    </row>
    <row r="605" spans="1:45" s="10" customFormat="1" ht="12.75" customHeight="1">
      <c r="A605" s="11"/>
      <c r="B605" s="11"/>
      <c r="C605" s="11"/>
      <c r="O605" s="116"/>
      <c r="P605" s="116"/>
      <c r="Q605" s="116"/>
      <c r="R605" s="116"/>
      <c r="AF605" s="5"/>
      <c r="AJ605" s="5"/>
      <c r="AK605" s="5"/>
      <c r="AP605" s="5"/>
      <c r="AQ605" s="5"/>
      <c r="AR605" s="5"/>
      <c r="AS605" s="5"/>
    </row>
    <row r="606" spans="1:45" s="10" customFormat="1" ht="12.75" customHeight="1">
      <c r="A606" s="11"/>
      <c r="B606" s="11"/>
      <c r="C606" s="11"/>
      <c r="O606" s="116"/>
      <c r="P606" s="116"/>
      <c r="Q606" s="116"/>
      <c r="R606" s="116"/>
      <c r="AF606" s="5"/>
      <c r="AJ606" s="5"/>
      <c r="AK606" s="5"/>
      <c r="AP606" s="5"/>
      <c r="AQ606" s="5"/>
      <c r="AR606" s="5"/>
      <c r="AS606" s="5"/>
    </row>
    <row r="607" spans="1:45" s="10" customFormat="1" ht="12.75" customHeight="1">
      <c r="A607" s="11"/>
      <c r="B607" s="11"/>
      <c r="C607" s="11"/>
      <c r="O607" s="116"/>
      <c r="P607" s="116"/>
      <c r="Q607" s="116"/>
      <c r="R607" s="116"/>
      <c r="AF607" s="5"/>
      <c r="AJ607" s="5"/>
      <c r="AK607" s="5"/>
      <c r="AP607" s="5"/>
      <c r="AQ607" s="5"/>
      <c r="AR607" s="5"/>
      <c r="AS607" s="5"/>
    </row>
    <row r="608" spans="1:45" s="10" customFormat="1" ht="12.75" customHeight="1">
      <c r="A608" s="11"/>
      <c r="B608" s="11"/>
      <c r="C608" s="11"/>
      <c r="O608" s="116"/>
      <c r="P608" s="116"/>
      <c r="Q608" s="116"/>
      <c r="R608" s="116"/>
      <c r="AF608" s="5"/>
      <c r="AJ608" s="5"/>
      <c r="AK608" s="5"/>
      <c r="AP608" s="5"/>
      <c r="AQ608" s="5"/>
      <c r="AR608" s="5"/>
      <c r="AS608" s="5"/>
    </row>
    <row r="609" spans="1:45" s="10" customFormat="1" ht="12.75" customHeight="1">
      <c r="A609" s="11"/>
      <c r="B609" s="11"/>
      <c r="C609" s="11"/>
      <c r="O609" s="116"/>
      <c r="P609" s="116"/>
      <c r="Q609" s="116"/>
      <c r="R609" s="116"/>
      <c r="AF609" s="5"/>
      <c r="AJ609" s="5"/>
      <c r="AK609" s="5"/>
      <c r="AP609" s="5"/>
      <c r="AQ609" s="5"/>
      <c r="AR609" s="5"/>
      <c r="AS609" s="5"/>
    </row>
    <row r="610" spans="1:45" s="10" customFormat="1" ht="12.75" customHeight="1">
      <c r="A610" s="11"/>
      <c r="B610" s="11"/>
      <c r="C610" s="11"/>
      <c r="O610" s="116"/>
      <c r="P610" s="116"/>
      <c r="Q610" s="116"/>
      <c r="R610" s="116"/>
      <c r="AF610" s="5"/>
      <c r="AJ610" s="5"/>
      <c r="AK610" s="5"/>
      <c r="AP610" s="5"/>
      <c r="AQ610" s="5"/>
      <c r="AR610" s="5"/>
      <c r="AS610" s="5"/>
    </row>
    <row r="611" spans="1:45" s="10" customFormat="1" ht="12.75" customHeight="1">
      <c r="A611" s="11"/>
      <c r="B611" s="11"/>
      <c r="C611" s="11"/>
      <c r="O611" s="116"/>
      <c r="P611" s="116"/>
      <c r="Q611" s="116"/>
      <c r="R611" s="116"/>
      <c r="AF611" s="5"/>
      <c r="AJ611" s="5"/>
      <c r="AK611" s="5"/>
      <c r="AP611" s="5"/>
      <c r="AQ611" s="5"/>
      <c r="AR611" s="5"/>
      <c r="AS611" s="5"/>
    </row>
    <row r="612" spans="1:45" s="10" customFormat="1" ht="12.75" customHeight="1">
      <c r="A612" s="11"/>
      <c r="B612" s="11"/>
      <c r="C612" s="11"/>
      <c r="O612" s="116"/>
      <c r="P612" s="116"/>
      <c r="Q612" s="116"/>
      <c r="R612" s="116"/>
      <c r="AF612" s="5"/>
      <c r="AJ612" s="5"/>
      <c r="AK612" s="5"/>
      <c r="AP612" s="5"/>
      <c r="AQ612" s="5"/>
      <c r="AR612" s="5"/>
      <c r="AS612" s="5"/>
    </row>
    <row r="613" spans="1:45" s="10" customFormat="1" ht="12.75" customHeight="1">
      <c r="A613" s="11"/>
      <c r="B613" s="11"/>
      <c r="C613" s="11"/>
      <c r="O613" s="116"/>
      <c r="P613" s="116"/>
      <c r="Q613" s="116"/>
      <c r="R613" s="116"/>
      <c r="AF613" s="5"/>
      <c r="AJ613" s="5"/>
      <c r="AK613" s="5"/>
      <c r="AP613" s="5"/>
      <c r="AQ613" s="5"/>
      <c r="AR613" s="5"/>
      <c r="AS613" s="5"/>
    </row>
    <row r="614" spans="1:45" s="10" customFormat="1" ht="12.75" customHeight="1">
      <c r="A614" s="11"/>
      <c r="B614" s="11"/>
      <c r="C614" s="11"/>
      <c r="O614" s="116"/>
      <c r="P614" s="116"/>
      <c r="Q614" s="116"/>
      <c r="R614" s="116"/>
      <c r="AF614" s="5"/>
      <c r="AJ614" s="5"/>
      <c r="AK614" s="5"/>
      <c r="AP614" s="5"/>
      <c r="AQ614" s="5"/>
      <c r="AR614" s="5"/>
      <c r="AS614" s="5"/>
    </row>
    <row r="615" spans="1:45" s="10" customFormat="1" ht="12.75" customHeight="1">
      <c r="A615" s="11"/>
      <c r="B615" s="11"/>
      <c r="C615" s="11"/>
      <c r="O615" s="116"/>
      <c r="P615" s="116"/>
      <c r="Q615" s="116"/>
      <c r="R615" s="116"/>
      <c r="AF615" s="5"/>
      <c r="AJ615" s="5"/>
      <c r="AK615" s="5"/>
      <c r="AP615" s="5"/>
      <c r="AQ615" s="5"/>
      <c r="AR615" s="5"/>
      <c r="AS615" s="5"/>
    </row>
    <row r="616" spans="1:45" s="10" customFormat="1" ht="12.75" customHeight="1">
      <c r="A616" s="11"/>
      <c r="B616" s="11"/>
      <c r="C616" s="11"/>
      <c r="O616" s="116"/>
      <c r="P616" s="116"/>
      <c r="Q616" s="116"/>
      <c r="R616" s="116"/>
      <c r="AF616" s="5"/>
      <c r="AJ616" s="5"/>
      <c r="AK616" s="5"/>
      <c r="AP616" s="5"/>
      <c r="AQ616" s="5"/>
      <c r="AR616" s="5"/>
      <c r="AS616" s="5"/>
    </row>
    <row r="617" spans="1:45" s="10" customFormat="1" ht="12.75" customHeight="1">
      <c r="A617" s="11"/>
      <c r="B617" s="11"/>
      <c r="C617" s="11"/>
      <c r="O617" s="116"/>
      <c r="P617" s="116"/>
      <c r="Q617" s="116"/>
      <c r="R617" s="116"/>
      <c r="AF617" s="5"/>
      <c r="AJ617" s="5"/>
      <c r="AK617" s="5"/>
      <c r="AP617" s="5"/>
      <c r="AQ617" s="5"/>
      <c r="AR617" s="5"/>
      <c r="AS617" s="5"/>
    </row>
    <row r="618" spans="1:45" s="10" customFormat="1" ht="12.75" customHeight="1">
      <c r="A618" s="11"/>
      <c r="B618" s="11"/>
      <c r="C618" s="11"/>
      <c r="O618" s="116"/>
      <c r="P618" s="116"/>
      <c r="Q618" s="116"/>
      <c r="R618" s="116"/>
      <c r="AF618" s="5"/>
      <c r="AJ618" s="5"/>
      <c r="AK618" s="5"/>
      <c r="AP618" s="5"/>
      <c r="AQ618" s="5"/>
      <c r="AR618" s="5"/>
      <c r="AS618" s="5"/>
    </row>
    <row r="619" spans="1:45" s="10" customFormat="1" ht="12.75" customHeight="1">
      <c r="A619" s="11"/>
      <c r="B619" s="11"/>
      <c r="C619" s="11"/>
      <c r="O619" s="116"/>
      <c r="P619" s="116"/>
      <c r="Q619" s="116"/>
      <c r="R619" s="116"/>
      <c r="AF619" s="5"/>
      <c r="AJ619" s="5"/>
      <c r="AK619" s="5"/>
      <c r="AP619" s="5"/>
      <c r="AQ619" s="5"/>
      <c r="AR619" s="5"/>
      <c r="AS619" s="5"/>
    </row>
    <row r="620" spans="1:45" s="10" customFormat="1" ht="12.75" customHeight="1">
      <c r="A620" s="11"/>
      <c r="B620" s="11"/>
      <c r="C620" s="11"/>
      <c r="O620" s="116"/>
      <c r="P620" s="116"/>
      <c r="Q620" s="116"/>
      <c r="R620" s="116"/>
      <c r="AF620" s="5"/>
      <c r="AJ620" s="5"/>
      <c r="AK620" s="5"/>
      <c r="AP620" s="5"/>
      <c r="AQ620" s="5"/>
      <c r="AR620" s="5"/>
      <c r="AS620" s="5"/>
    </row>
    <row r="621" spans="1:45" s="10" customFormat="1" ht="12.75" customHeight="1">
      <c r="A621" s="11"/>
      <c r="B621" s="11"/>
      <c r="C621" s="11"/>
      <c r="O621" s="116"/>
      <c r="P621" s="116"/>
      <c r="Q621" s="116"/>
      <c r="R621" s="116"/>
      <c r="AF621" s="5"/>
      <c r="AJ621" s="5"/>
      <c r="AK621" s="5"/>
      <c r="AP621" s="5"/>
      <c r="AQ621" s="5"/>
      <c r="AR621" s="5"/>
      <c r="AS621" s="5"/>
    </row>
    <row r="622" spans="1:45" s="10" customFormat="1" ht="12.75" customHeight="1">
      <c r="A622" s="11"/>
      <c r="B622" s="11"/>
      <c r="C622" s="11"/>
      <c r="O622" s="116"/>
      <c r="P622" s="116"/>
      <c r="Q622" s="116"/>
      <c r="R622" s="116"/>
      <c r="AF622" s="5"/>
      <c r="AJ622" s="5"/>
      <c r="AK622" s="5"/>
      <c r="AP622" s="5"/>
      <c r="AQ622" s="5"/>
      <c r="AR622" s="5"/>
      <c r="AS622" s="5"/>
    </row>
    <row r="623" spans="1:45" s="10" customFormat="1" ht="12.75" customHeight="1">
      <c r="A623" s="11"/>
      <c r="B623" s="11"/>
      <c r="C623" s="11"/>
      <c r="O623" s="116"/>
      <c r="P623" s="116"/>
      <c r="Q623" s="116"/>
      <c r="R623" s="116"/>
      <c r="AF623" s="5"/>
      <c r="AJ623" s="5"/>
      <c r="AK623" s="5"/>
      <c r="AP623" s="5"/>
      <c r="AQ623" s="5"/>
      <c r="AR623" s="5"/>
      <c r="AS623" s="5"/>
    </row>
    <row r="624" spans="1:45" s="10" customFormat="1" ht="12.75" customHeight="1">
      <c r="A624" s="11"/>
      <c r="B624" s="11"/>
      <c r="C624" s="11"/>
      <c r="O624" s="116"/>
      <c r="P624" s="116"/>
      <c r="Q624" s="116"/>
      <c r="R624" s="116"/>
      <c r="AF624" s="5"/>
      <c r="AJ624" s="5"/>
      <c r="AK624" s="5"/>
      <c r="AP624" s="5"/>
      <c r="AQ624" s="5"/>
      <c r="AR624" s="5"/>
      <c r="AS624" s="5"/>
    </row>
    <row r="625" spans="1:45" s="10" customFormat="1" ht="12.75" customHeight="1">
      <c r="A625" s="11"/>
      <c r="B625" s="11"/>
      <c r="C625" s="11"/>
      <c r="O625" s="116"/>
      <c r="P625" s="116"/>
      <c r="Q625" s="116"/>
      <c r="R625" s="116"/>
      <c r="AF625" s="5"/>
      <c r="AJ625" s="5"/>
      <c r="AK625" s="5"/>
      <c r="AP625" s="5"/>
      <c r="AQ625" s="5"/>
      <c r="AR625" s="5"/>
      <c r="AS625" s="5"/>
    </row>
    <row r="626" spans="1:45" s="10" customFormat="1" ht="12.75" customHeight="1">
      <c r="A626" s="11"/>
      <c r="B626" s="11"/>
      <c r="C626" s="11"/>
      <c r="O626" s="116"/>
      <c r="P626" s="116"/>
      <c r="Q626" s="116"/>
      <c r="R626" s="116"/>
      <c r="AF626" s="5"/>
      <c r="AJ626" s="5"/>
      <c r="AK626" s="5"/>
      <c r="AP626" s="5"/>
      <c r="AQ626" s="5"/>
      <c r="AR626" s="5"/>
      <c r="AS626" s="5"/>
    </row>
    <row r="627" spans="1:45" s="10" customFormat="1" ht="12.75" customHeight="1">
      <c r="A627" s="11"/>
      <c r="B627" s="11"/>
      <c r="C627" s="11"/>
      <c r="O627" s="116"/>
      <c r="P627" s="116"/>
      <c r="Q627" s="116"/>
      <c r="R627" s="116"/>
      <c r="AF627" s="5"/>
      <c r="AJ627" s="5"/>
      <c r="AK627" s="5"/>
      <c r="AP627" s="5"/>
      <c r="AQ627" s="5"/>
      <c r="AR627" s="5"/>
      <c r="AS627" s="5"/>
    </row>
    <row r="628" spans="1:45" s="10" customFormat="1" ht="12.75" customHeight="1">
      <c r="A628" s="11"/>
      <c r="B628" s="11"/>
      <c r="C628" s="11"/>
      <c r="O628" s="116"/>
      <c r="P628" s="116"/>
      <c r="Q628" s="116"/>
      <c r="R628" s="116"/>
      <c r="AF628" s="5"/>
      <c r="AJ628" s="5"/>
      <c r="AK628" s="5"/>
      <c r="AP628" s="5"/>
      <c r="AQ628" s="5"/>
      <c r="AR628" s="5"/>
      <c r="AS628" s="5"/>
    </row>
    <row r="629" spans="1:45" s="10" customFormat="1" ht="12.75" customHeight="1">
      <c r="A629" s="11"/>
      <c r="B629" s="11"/>
      <c r="C629" s="11"/>
      <c r="O629" s="116"/>
      <c r="P629" s="116"/>
      <c r="Q629" s="116"/>
      <c r="R629" s="116"/>
      <c r="AF629" s="5"/>
      <c r="AJ629" s="5"/>
      <c r="AK629" s="5"/>
      <c r="AP629" s="5"/>
      <c r="AQ629" s="5"/>
      <c r="AR629" s="5"/>
      <c r="AS629" s="5"/>
    </row>
    <row r="630" spans="1:45" s="10" customFormat="1" ht="12.75" customHeight="1">
      <c r="A630" s="11"/>
      <c r="B630" s="11"/>
      <c r="C630" s="11"/>
      <c r="O630" s="116"/>
      <c r="P630" s="116"/>
      <c r="Q630" s="116"/>
      <c r="R630" s="116"/>
      <c r="AF630" s="5"/>
      <c r="AJ630" s="5"/>
      <c r="AK630" s="5"/>
      <c r="AP630" s="5"/>
      <c r="AQ630" s="5"/>
      <c r="AR630" s="5"/>
      <c r="AS630" s="5"/>
    </row>
    <row r="631" spans="1:45" s="10" customFormat="1" ht="12.75" customHeight="1">
      <c r="A631" s="11"/>
      <c r="B631" s="11"/>
      <c r="C631" s="11"/>
      <c r="O631" s="116"/>
      <c r="P631" s="116"/>
      <c r="Q631" s="116"/>
      <c r="R631" s="116"/>
      <c r="AF631" s="5"/>
      <c r="AJ631" s="5"/>
      <c r="AK631" s="5"/>
      <c r="AP631" s="5"/>
      <c r="AQ631" s="5"/>
      <c r="AR631" s="5"/>
      <c r="AS631" s="5"/>
    </row>
    <row r="632" spans="1:45" s="10" customFormat="1" ht="12.75" customHeight="1">
      <c r="A632" s="11"/>
      <c r="B632" s="11"/>
      <c r="C632" s="11"/>
      <c r="O632" s="116"/>
      <c r="P632" s="116"/>
      <c r="Q632" s="116"/>
      <c r="R632" s="116"/>
      <c r="AF632" s="5"/>
      <c r="AJ632" s="5"/>
      <c r="AK632" s="5"/>
      <c r="AP632" s="5"/>
      <c r="AQ632" s="5"/>
      <c r="AR632" s="5"/>
      <c r="AS632" s="5"/>
    </row>
    <row r="633" spans="1:45" s="10" customFormat="1" ht="12.75" customHeight="1">
      <c r="A633" s="11"/>
      <c r="B633" s="11"/>
      <c r="C633" s="11"/>
      <c r="O633" s="116"/>
      <c r="P633" s="116"/>
      <c r="Q633" s="116"/>
      <c r="R633" s="116"/>
      <c r="AF633" s="5"/>
      <c r="AJ633" s="5"/>
      <c r="AK633" s="5"/>
      <c r="AP633" s="5"/>
      <c r="AQ633" s="5"/>
      <c r="AR633" s="5"/>
      <c r="AS633" s="5"/>
    </row>
    <row r="634" spans="1:45" s="10" customFormat="1" ht="12.75" customHeight="1">
      <c r="A634" s="11"/>
      <c r="B634" s="11"/>
      <c r="C634" s="11"/>
      <c r="O634" s="116"/>
      <c r="P634" s="116"/>
      <c r="Q634" s="116"/>
      <c r="R634" s="116"/>
      <c r="AF634" s="5"/>
      <c r="AJ634" s="5"/>
      <c r="AK634" s="5"/>
      <c r="AP634" s="5"/>
      <c r="AQ634" s="5"/>
      <c r="AR634" s="5"/>
      <c r="AS634" s="5"/>
    </row>
    <row r="635" spans="1:45" s="10" customFormat="1" ht="12.75" customHeight="1">
      <c r="A635" s="11"/>
      <c r="B635" s="11"/>
      <c r="C635" s="11"/>
      <c r="O635" s="116"/>
      <c r="P635" s="116"/>
      <c r="Q635" s="116"/>
      <c r="R635" s="116"/>
      <c r="AF635" s="5"/>
      <c r="AJ635" s="5"/>
      <c r="AK635" s="5"/>
      <c r="AP635" s="5"/>
      <c r="AQ635" s="5"/>
      <c r="AR635" s="5"/>
      <c r="AS635" s="5"/>
    </row>
    <row r="636" spans="1:45" s="10" customFormat="1" ht="12.75" customHeight="1">
      <c r="A636" s="11"/>
      <c r="B636" s="11"/>
      <c r="C636" s="11"/>
      <c r="O636" s="116"/>
      <c r="P636" s="116"/>
      <c r="Q636" s="116"/>
      <c r="R636" s="116"/>
      <c r="AF636" s="5"/>
      <c r="AJ636" s="5"/>
      <c r="AK636" s="5"/>
      <c r="AP636" s="5"/>
      <c r="AQ636" s="5"/>
      <c r="AR636" s="5"/>
      <c r="AS636" s="5"/>
    </row>
    <row r="637" spans="1:45" s="10" customFormat="1" ht="12.75" customHeight="1">
      <c r="A637" s="11"/>
      <c r="B637" s="11"/>
      <c r="C637" s="11"/>
      <c r="O637" s="116"/>
      <c r="P637" s="116"/>
      <c r="Q637" s="116"/>
      <c r="R637" s="116"/>
      <c r="AF637" s="5"/>
      <c r="AJ637" s="5"/>
      <c r="AK637" s="5"/>
      <c r="AP637" s="5"/>
      <c r="AQ637" s="5"/>
      <c r="AR637" s="5"/>
      <c r="AS637" s="5"/>
    </row>
    <row r="638" spans="1:45" s="10" customFormat="1" ht="12.75" customHeight="1">
      <c r="A638" s="11"/>
      <c r="B638" s="11"/>
      <c r="C638" s="11"/>
      <c r="O638" s="116"/>
      <c r="P638" s="116"/>
      <c r="Q638" s="116"/>
      <c r="R638" s="116"/>
      <c r="AF638" s="5"/>
      <c r="AJ638" s="5"/>
      <c r="AK638" s="5"/>
      <c r="AP638" s="5"/>
      <c r="AQ638" s="5"/>
      <c r="AR638" s="5"/>
      <c r="AS638" s="5"/>
    </row>
    <row r="639" spans="1:45" s="10" customFormat="1" ht="12.75" customHeight="1">
      <c r="A639" s="11"/>
      <c r="B639" s="11"/>
      <c r="C639" s="11"/>
      <c r="O639" s="116"/>
      <c r="P639" s="116"/>
      <c r="Q639" s="116"/>
      <c r="R639" s="116"/>
      <c r="AF639" s="5"/>
      <c r="AJ639" s="5"/>
      <c r="AK639" s="5"/>
      <c r="AP639" s="5"/>
      <c r="AQ639" s="5"/>
      <c r="AR639" s="5"/>
      <c r="AS639" s="5"/>
    </row>
    <row r="640" spans="1:45" s="10" customFormat="1" ht="12.75" customHeight="1">
      <c r="A640" s="11"/>
      <c r="B640" s="11"/>
      <c r="C640" s="11"/>
      <c r="O640" s="116"/>
      <c r="P640" s="116"/>
      <c r="Q640" s="116"/>
      <c r="R640" s="116"/>
      <c r="AF640" s="5"/>
      <c r="AJ640" s="5"/>
      <c r="AK640" s="5"/>
      <c r="AP640" s="5"/>
      <c r="AQ640" s="5"/>
      <c r="AR640" s="5"/>
      <c r="AS640" s="5"/>
    </row>
    <row r="641" spans="1:45" s="10" customFormat="1" ht="12.75" customHeight="1">
      <c r="A641" s="11"/>
      <c r="B641" s="11"/>
      <c r="C641" s="11"/>
      <c r="O641" s="116"/>
      <c r="P641" s="116"/>
      <c r="Q641" s="116"/>
      <c r="R641" s="116"/>
      <c r="AF641" s="5"/>
      <c r="AJ641" s="5"/>
      <c r="AK641" s="5"/>
      <c r="AP641" s="5"/>
      <c r="AQ641" s="5"/>
      <c r="AR641" s="5"/>
      <c r="AS641" s="5"/>
    </row>
    <row r="642" spans="1:45" s="10" customFormat="1" ht="12.75" customHeight="1">
      <c r="A642" s="11"/>
      <c r="B642" s="11"/>
      <c r="C642" s="11"/>
      <c r="O642" s="116"/>
      <c r="P642" s="116"/>
      <c r="Q642" s="116"/>
      <c r="R642" s="116"/>
      <c r="AF642" s="5"/>
      <c r="AJ642" s="5"/>
      <c r="AK642" s="5"/>
      <c r="AP642" s="5"/>
      <c r="AQ642" s="5"/>
      <c r="AR642" s="5"/>
      <c r="AS642" s="5"/>
    </row>
    <row r="643" spans="1:45" s="10" customFormat="1" ht="12.75" customHeight="1">
      <c r="A643" s="11"/>
      <c r="B643" s="11"/>
      <c r="C643" s="11"/>
      <c r="O643" s="116"/>
      <c r="P643" s="116"/>
      <c r="Q643" s="116"/>
      <c r="R643" s="116"/>
      <c r="AF643" s="5"/>
      <c r="AJ643" s="5"/>
      <c r="AK643" s="5"/>
      <c r="AP643" s="5"/>
      <c r="AQ643" s="5"/>
      <c r="AR643" s="5"/>
      <c r="AS643" s="5"/>
    </row>
    <row r="644" spans="1:45" s="10" customFormat="1" ht="12.75" customHeight="1">
      <c r="A644" s="11"/>
      <c r="B644" s="11"/>
      <c r="C644" s="11"/>
      <c r="O644" s="116"/>
      <c r="P644" s="116"/>
      <c r="Q644" s="116"/>
      <c r="R644" s="116"/>
      <c r="AF644" s="5"/>
      <c r="AJ644" s="5"/>
      <c r="AK644" s="5"/>
      <c r="AP644" s="5"/>
      <c r="AQ644" s="5"/>
      <c r="AR644" s="5"/>
      <c r="AS644" s="5"/>
    </row>
    <row r="645" spans="1:45" s="10" customFormat="1" ht="12.75" customHeight="1">
      <c r="A645" s="11"/>
      <c r="B645" s="11"/>
      <c r="C645" s="11"/>
      <c r="O645" s="116"/>
      <c r="P645" s="116"/>
      <c r="Q645" s="116"/>
      <c r="R645" s="116"/>
      <c r="AF645" s="5"/>
      <c r="AJ645" s="5"/>
      <c r="AK645" s="5"/>
      <c r="AP645" s="5"/>
      <c r="AQ645" s="5"/>
      <c r="AR645" s="5"/>
      <c r="AS645" s="5"/>
    </row>
    <row r="646" spans="1:45" s="10" customFormat="1" ht="12.75" customHeight="1">
      <c r="A646" s="11"/>
      <c r="B646" s="11"/>
      <c r="C646" s="11"/>
      <c r="O646" s="116"/>
      <c r="P646" s="116"/>
      <c r="Q646" s="116"/>
      <c r="R646" s="116"/>
      <c r="AF646" s="5"/>
      <c r="AJ646" s="5"/>
      <c r="AK646" s="5"/>
      <c r="AP646" s="5"/>
      <c r="AQ646" s="5"/>
      <c r="AR646" s="5"/>
      <c r="AS646" s="5"/>
    </row>
    <row r="647" spans="1:45" s="10" customFormat="1" ht="12.75" customHeight="1">
      <c r="A647" s="11"/>
      <c r="B647" s="11"/>
      <c r="C647" s="11"/>
      <c r="O647" s="116"/>
      <c r="P647" s="116"/>
      <c r="Q647" s="116"/>
      <c r="R647" s="116"/>
      <c r="AF647" s="5"/>
      <c r="AJ647" s="5"/>
      <c r="AK647" s="5"/>
      <c r="AP647" s="5"/>
      <c r="AQ647" s="5"/>
      <c r="AR647" s="5"/>
      <c r="AS647" s="5"/>
    </row>
    <row r="648" spans="1:45" s="10" customFormat="1" ht="12.75" customHeight="1">
      <c r="A648" s="11"/>
      <c r="B648" s="11"/>
      <c r="C648" s="11"/>
      <c r="O648" s="116"/>
      <c r="P648" s="116"/>
      <c r="Q648" s="116"/>
      <c r="R648" s="116"/>
      <c r="AF648" s="5"/>
      <c r="AJ648" s="5"/>
      <c r="AK648" s="5"/>
      <c r="AP648" s="5"/>
      <c r="AQ648" s="5"/>
      <c r="AR648" s="5"/>
      <c r="AS648" s="5"/>
    </row>
    <row r="649" spans="1:45" s="10" customFormat="1" ht="12.75" customHeight="1">
      <c r="A649" s="11"/>
      <c r="B649" s="11"/>
      <c r="C649" s="11"/>
      <c r="O649" s="116"/>
      <c r="P649" s="116"/>
      <c r="Q649" s="116"/>
      <c r="R649" s="116"/>
      <c r="AF649" s="5"/>
      <c r="AJ649" s="5"/>
      <c r="AK649" s="5"/>
      <c r="AP649" s="5"/>
      <c r="AQ649" s="5"/>
      <c r="AR649" s="5"/>
      <c r="AS649" s="5"/>
    </row>
    <row r="650" spans="1:45" s="10" customFormat="1" ht="12.75" customHeight="1">
      <c r="A650" s="11"/>
      <c r="B650" s="11"/>
      <c r="C650" s="11"/>
      <c r="O650" s="116"/>
      <c r="P650" s="116"/>
      <c r="Q650" s="116"/>
      <c r="R650" s="116"/>
      <c r="AF650" s="5"/>
      <c r="AJ650" s="5"/>
      <c r="AK650" s="5"/>
      <c r="AP650" s="5"/>
      <c r="AQ650" s="5"/>
      <c r="AR650" s="5"/>
      <c r="AS650" s="5"/>
    </row>
    <row r="651" spans="1:45" s="10" customFormat="1" ht="12.75" customHeight="1">
      <c r="A651" s="11"/>
      <c r="B651" s="11"/>
      <c r="C651" s="11"/>
      <c r="O651" s="116"/>
      <c r="P651" s="116"/>
      <c r="Q651" s="116"/>
      <c r="R651" s="116"/>
      <c r="AF651" s="5"/>
      <c r="AJ651" s="5"/>
      <c r="AK651" s="5"/>
      <c r="AP651" s="5"/>
      <c r="AQ651" s="5"/>
      <c r="AR651" s="5"/>
      <c r="AS651" s="5"/>
    </row>
    <row r="652" spans="1:45" s="10" customFormat="1" ht="12.75" customHeight="1">
      <c r="A652" s="11"/>
      <c r="B652" s="11"/>
      <c r="C652" s="11"/>
      <c r="O652" s="116"/>
      <c r="P652" s="116"/>
      <c r="Q652" s="116"/>
      <c r="R652" s="116"/>
      <c r="AF652" s="5"/>
      <c r="AJ652" s="5"/>
      <c r="AK652" s="5"/>
      <c r="AP652" s="5"/>
      <c r="AQ652" s="5"/>
      <c r="AR652" s="5"/>
      <c r="AS652" s="5"/>
    </row>
    <row r="653" spans="1:45" s="10" customFormat="1" ht="12.75" customHeight="1">
      <c r="A653" s="11"/>
      <c r="B653" s="11"/>
      <c r="C653" s="11"/>
      <c r="O653" s="116"/>
      <c r="P653" s="116"/>
      <c r="Q653" s="116"/>
      <c r="R653" s="116"/>
      <c r="AF653" s="5"/>
      <c r="AJ653" s="5"/>
      <c r="AK653" s="5"/>
      <c r="AP653" s="5"/>
      <c r="AQ653" s="5"/>
      <c r="AR653" s="5"/>
      <c r="AS653" s="5"/>
    </row>
    <row r="654" spans="1:45" s="10" customFormat="1" ht="12.75" customHeight="1">
      <c r="A654" s="11"/>
      <c r="B654" s="11"/>
      <c r="C654" s="11"/>
      <c r="O654" s="116"/>
      <c r="P654" s="116"/>
      <c r="Q654" s="116"/>
      <c r="R654" s="116"/>
      <c r="AF654" s="5"/>
      <c r="AJ654" s="5"/>
      <c r="AK654" s="5"/>
      <c r="AP654" s="5"/>
      <c r="AQ654" s="5"/>
      <c r="AR654" s="5"/>
      <c r="AS654" s="5"/>
    </row>
    <row r="655" spans="1:45" s="10" customFormat="1" ht="12.75" customHeight="1">
      <c r="A655" s="11"/>
      <c r="B655" s="11"/>
      <c r="C655" s="11"/>
      <c r="O655" s="116"/>
      <c r="P655" s="116"/>
      <c r="Q655" s="116"/>
      <c r="R655" s="116"/>
      <c r="AF655" s="5"/>
      <c r="AJ655" s="5"/>
      <c r="AK655" s="5"/>
      <c r="AP655" s="5"/>
      <c r="AQ655" s="5"/>
      <c r="AR655" s="5"/>
      <c r="AS655" s="5"/>
    </row>
    <row r="656" spans="1:45" s="10" customFormat="1" ht="12.75" customHeight="1">
      <c r="A656" s="11"/>
      <c r="B656" s="11"/>
      <c r="C656" s="11"/>
      <c r="O656" s="116"/>
      <c r="P656" s="116"/>
      <c r="Q656" s="116"/>
      <c r="R656" s="116"/>
      <c r="AF656" s="5"/>
      <c r="AJ656" s="5"/>
      <c r="AK656" s="5"/>
      <c r="AP656" s="5"/>
      <c r="AQ656" s="5"/>
      <c r="AR656" s="5"/>
      <c r="AS656" s="5"/>
    </row>
    <row r="657" spans="1:45" s="10" customFormat="1" ht="12.75" customHeight="1">
      <c r="A657" s="11"/>
      <c r="B657" s="11"/>
      <c r="C657" s="11"/>
      <c r="O657" s="116"/>
      <c r="P657" s="116"/>
      <c r="Q657" s="116"/>
      <c r="R657" s="116"/>
      <c r="AF657" s="5"/>
      <c r="AJ657" s="5"/>
      <c r="AK657" s="5"/>
      <c r="AP657" s="5"/>
      <c r="AQ657" s="5"/>
      <c r="AR657" s="5"/>
      <c r="AS657" s="5"/>
    </row>
    <row r="658" spans="1:45" s="10" customFormat="1" ht="12.75" customHeight="1">
      <c r="A658" s="11"/>
      <c r="B658" s="11"/>
      <c r="C658" s="11"/>
      <c r="O658" s="116"/>
      <c r="P658" s="116"/>
      <c r="Q658" s="116"/>
      <c r="R658" s="116"/>
      <c r="AF658" s="5"/>
      <c r="AJ658" s="5"/>
      <c r="AK658" s="5"/>
      <c r="AP658" s="5"/>
      <c r="AQ658" s="5"/>
      <c r="AR658" s="5"/>
      <c r="AS658" s="5"/>
    </row>
    <row r="659" spans="1:45" s="10" customFormat="1" ht="12.75" customHeight="1">
      <c r="A659" s="11"/>
      <c r="B659" s="11"/>
      <c r="C659" s="11"/>
      <c r="O659" s="116"/>
      <c r="P659" s="116"/>
      <c r="Q659" s="116"/>
      <c r="R659" s="116"/>
      <c r="AF659" s="5"/>
      <c r="AJ659" s="5"/>
      <c r="AK659" s="5"/>
      <c r="AP659" s="5"/>
      <c r="AQ659" s="5"/>
      <c r="AR659" s="5"/>
      <c r="AS659" s="5"/>
    </row>
    <row r="660" spans="1:45" s="10" customFormat="1" ht="12.75" customHeight="1">
      <c r="A660" s="11"/>
      <c r="B660" s="11"/>
      <c r="C660" s="11"/>
      <c r="O660" s="116"/>
      <c r="P660" s="116"/>
      <c r="Q660" s="116"/>
      <c r="R660" s="116"/>
      <c r="AF660" s="5"/>
      <c r="AJ660" s="5"/>
      <c r="AK660" s="5"/>
      <c r="AP660" s="5"/>
      <c r="AQ660" s="5"/>
      <c r="AR660" s="5"/>
      <c r="AS660" s="5"/>
    </row>
    <row r="661" spans="1:45" s="10" customFormat="1" ht="12.75" customHeight="1">
      <c r="A661" s="11"/>
      <c r="B661" s="11"/>
      <c r="C661" s="11"/>
      <c r="O661" s="116"/>
      <c r="P661" s="116"/>
      <c r="Q661" s="116"/>
      <c r="R661" s="116"/>
      <c r="AF661" s="5"/>
      <c r="AJ661" s="5"/>
      <c r="AK661" s="5"/>
      <c r="AP661" s="5"/>
      <c r="AQ661" s="5"/>
      <c r="AR661" s="5"/>
      <c r="AS661" s="5"/>
    </row>
    <row r="662" spans="1:45" s="10" customFormat="1" ht="12.75" customHeight="1">
      <c r="A662" s="11"/>
      <c r="B662" s="11"/>
      <c r="C662" s="11"/>
      <c r="O662" s="116"/>
      <c r="P662" s="116"/>
      <c r="Q662" s="116"/>
      <c r="R662" s="116"/>
      <c r="AF662" s="5"/>
      <c r="AJ662" s="5"/>
      <c r="AK662" s="5"/>
      <c r="AP662" s="5"/>
      <c r="AQ662" s="5"/>
      <c r="AR662" s="5"/>
      <c r="AS662" s="5"/>
    </row>
    <row r="663" spans="1:45" s="10" customFormat="1" ht="12.75" customHeight="1">
      <c r="A663" s="11"/>
      <c r="B663" s="11"/>
      <c r="C663" s="11"/>
      <c r="O663" s="116"/>
      <c r="P663" s="116"/>
      <c r="Q663" s="116"/>
      <c r="R663" s="116"/>
      <c r="AF663" s="5"/>
      <c r="AJ663" s="5"/>
      <c r="AK663" s="5"/>
      <c r="AP663" s="5"/>
      <c r="AQ663" s="5"/>
      <c r="AR663" s="5"/>
      <c r="AS663" s="5"/>
    </row>
    <row r="664" spans="1:45" s="10" customFormat="1" ht="12.75" customHeight="1">
      <c r="A664" s="11"/>
      <c r="B664" s="11"/>
      <c r="C664" s="11"/>
      <c r="O664" s="116"/>
      <c r="P664" s="116"/>
      <c r="Q664" s="116"/>
      <c r="R664" s="116"/>
      <c r="AF664" s="5"/>
      <c r="AJ664" s="5"/>
      <c r="AK664" s="5"/>
      <c r="AP664" s="5"/>
      <c r="AQ664" s="5"/>
      <c r="AR664" s="5"/>
      <c r="AS664" s="5"/>
    </row>
    <row r="665" spans="1:45" s="10" customFormat="1" ht="12.75" customHeight="1">
      <c r="A665" s="11"/>
      <c r="B665" s="11"/>
      <c r="C665" s="11"/>
      <c r="O665" s="116"/>
      <c r="P665" s="116"/>
      <c r="Q665" s="116"/>
      <c r="R665" s="116"/>
      <c r="AF665" s="5"/>
      <c r="AJ665" s="5"/>
      <c r="AK665" s="5"/>
      <c r="AP665" s="5"/>
      <c r="AQ665" s="5"/>
      <c r="AR665" s="5"/>
      <c r="AS665" s="5"/>
    </row>
    <row r="666" spans="1:45" s="10" customFormat="1" ht="12.75" customHeight="1">
      <c r="A666" s="11"/>
      <c r="B666" s="11"/>
      <c r="C666" s="11"/>
      <c r="O666" s="116"/>
      <c r="P666" s="116"/>
      <c r="Q666" s="116"/>
      <c r="R666" s="116"/>
      <c r="AF666" s="5"/>
      <c r="AJ666" s="5"/>
      <c r="AK666" s="5"/>
      <c r="AP666" s="5"/>
      <c r="AQ666" s="5"/>
      <c r="AR666" s="5"/>
      <c r="AS666" s="5"/>
    </row>
    <row r="667" spans="1:45" s="10" customFormat="1" ht="12.75" customHeight="1">
      <c r="A667" s="11"/>
      <c r="B667" s="11"/>
      <c r="C667" s="11"/>
      <c r="O667" s="116"/>
      <c r="P667" s="116"/>
      <c r="Q667" s="116"/>
      <c r="R667" s="116"/>
      <c r="AF667" s="5"/>
      <c r="AJ667" s="5"/>
      <c r="AK667" s="5"/>
      <c r="AP667" s="5"/>
      <c r="AQ667" s="5"/>
      <c r="AR667" s="5"/>
      <c r="AS667" s="5"/>
    </row>
    <row r="668" spans="1:45" s="10" customFormat="1" ht="12.75" customHeight="1">
      <c r="A668" s="11"/>
      <c r="B668" s="11"/>
      <c r="C668" s="11"/>
      <c r="O668" s="116"/>
      <c r="P668" s="116"/>
      <c r="Q668" s="116"/>
      <c r="R668" s="116"/>
      <c r="AF668" s="5"/>
      <c r="AJ668" s="5"/>
      <c r="AK668" s="5"/>
      <c r="AP668" s="5"/>
      <c r="AQ668" s="5"/>
      <c r="AR668" s="5"/>
      <c r="AS668" s="5"/>
    </row>
    <row r="669" spans="1:45" s="10" customFormat="1" ht="12.75" customHeight="1">
      <c r="A669" s="11"/>
      <c r="B669" s="11"/>
      <c r="C669" s="11"/>
      <c r="O669" s="116"/>
      <c r="P669" s="116"/>
      <c r="Q669" s="116"/>
      <c r="R669" s="116"/>
      <c r="AF669" s="5"/>
      <c r="AJ669" s="5"/>
      <c r="AK669" s="5"/>
      <c r="AP669" s="5"/>
      <c r="AQ669" s="5"/>
      <c r="AR669" s="5"/>
      <c r="AS669" s="5"/>
    </row>
    <row r="670" spans="1:45" s="10" customFormat="1" ht="12.75" customHeight="1">
      <c r="A670" s="11"/>
      <c r="B670" s="11"/>
      <c r="C670" s="11"/>
      <c r="O670" s="116"/>
      <c r="P670" s="116"/>
      <c r="Q670" s="116"/>
      <c r="R670" s="116"/>
      <c r="AF670" s="5"/>
      <c r="AJ670" s="5"/>
      <c r="AK670" s="5"/>
      <c r="AP670" s="5"/>
      <c r="AQ670" s="5"/>
      <c r="AR670" s="5"/>
      <c r="AS670" s="5"/>
    </row>
    <row r="671" spans="1:45" s="10" customFormat="1" ht="12.75" customHeight="1">
      <c r="A671" s="11"/>
      <c r="B671" s="11"/>
      <c r="C671" s="11"/>
      <c r="O671" s="116"/>
      <c r="P671" s="116"/>
      <c r="Q671" s="116"/>
      <c r="R671" s="116"/>
      <c r="AF671" s="5"/>
      <c r="AJ671" s="5"/>
      <c r="AK671" s="5"/>
      <c r="AP671" s="5"/>
      <c r="AQ671" s="5"/>
      <c r="AR671" s="5"/>
      <c r="AS671" s="5"/>
    </row>
    <row r="672" spans="1:45" s="10" customFormat="1" ht="12.75" customHeight="1">
      <c r="A672" s="11"/>
      <c r="B672" s="11"/>
      <c r="C672" s="11"/>
      <c r="O672" s="116"/>
      <c r="P672" s="116"/>
      <c r="Q672" s="116"/>
      <c r="R672" s="116"/>
      <c r="AF672" s="5"/>
      <c r="AJ672" s="5"/>
      <c r="AK672" s="5"/>
      <c r="AP672" s="5"/>
      <c r="AQ672" s="5"/>
      <c r="AR672" s="5"/>
      <c r="AS672" s="5"/>
    </row>
    <row r="673" spans="1:45" s="10" customFormat="1" ht="12.75" customHeight="1">
      <c r="A673" s="11"/>
      <c r="B673" s="11"/>
      <c r="C673" s="11"/>
      <c r="O673" s="116"/>
      <c r="P673" s="116"/>
      <c r="Q673" s="116"/>
      <c r="R673" s="116"/>
      <c r="AF673" s="5"/>
      <c r="AJ673" s="5"/>
      <c r="AK673" s="5"/>
      <c r="AP673" s="5"/>
      <c r="AQ673" s="5"/>
      <c r="AR673" s="5"/>
      <c r="AS673" s="5"/>
    </row>
    <row r="674" spans="1:45" s="10" customFormat="1" ht="12.75" customHeight="1">
      <c r="A674" s="11"/>
      <c r="B674" s="11"/>
      <c r="C674" s="11"/>
      <c r="O674" s="116"/>
      <c r="P674" s="116"/>
      <c r="Q674" s="116"/>
      <c r="R674" s="116"/>
      <c r="AF674" s="5"/>
      <c r="AJ674" s="5"/>
      <c r="AK674" s="5"/>
      <c r="AP674" s="5"/>
      <c r="AQ674" s="5"/>
      <c r="AR674" s="5"/>
      <c r="AS674" s="5"/>
    </row>
    <row r="675" spans="1:45" s="10" customFormat="1" ht="12.75" customHeight="1">
      <c r="A675" s="11"/>
      <c r="B675" s="11"/>
      <c r="C675" s="11"/>
      <c r="O675" s="116"/>
      <c r="P675" s="116"/>
      <c r="Q675" s="116"/>
      <c r="R675" s="116"/>
      <c r="AF675" s="5"/>
      <c r="AJ675" s="5"/>
      <c r="AK675" s="5"/>
      <c r="AP675" s="5"/>
      <c r="AQ675" s="5"/>
      <c r="AR675" s="5"/>
      <c r="AS675" s="5"/>
    </row>
    <row r="676" spans="1:45" s="10" customFormat="1" ht="12.75" customHeight="1">
      <c r="A676" s="11"/>
      <c r="B676" s="11"/>
      <c r="C676" s="11"/>
      <c r="O676" s="116"/>
      <c r="P676" s="116"/>
      <c r="Q676" s="116"/>
      <c r="R676" s="116"/>
      <c r="AF676" s="5"/>
      <c r="AJ676" s="5"/>
      <c r="AK676" s="5"/>
      <c r="AP676" s="5"/>
      <c r="AQ676" s="5"/>
      <c r="AR676" s="5"/>
      <c r="AS676" s="5"/>
    </row>
    <row r="677" spans="1:45" s="10" customFormat="1" ht="12.75" customHeight="1">
      <c r="A677" s="11"/>
      <c r="B677" s="11"/>
      <c r="C677" s="11"/>
      <c r="O677" s="116"/>
      <c r="P677" s="116"/>
      <c r="Q677" s="116"/>
      <c r="R677" s="116"/>
      <c r="AF677" s="5"/>
      <c r="AJ677" s="5"/>
      <c r="AK677" s="5"/>
      <c r="AP677" s="5"/>
      <c r="AQ677" s="5"/>
      <c r="AR677" s="5"/>
      <c r="AS677" s="5"/>
    </row>
    <row r="678" spans="1:45" s="10" customFormat="1" ht="12.75" customHeight="1">
      <c r="A678" s="11"/>
      <c r="B678" s="11"/>
      <c r="C678" s="11"/>
      <c r="O678" s="116"/>
      <c r="P678" s="116"/>
      <c r="Q678" s="116"/>
      <c r="R678" s="116"/>
      <c r="AF678" s="5"/>
      <c r="AJ678" s="5"/>
      <c r="AK678" s="5"/>
      <c r="AP678" s="5"/>
      <c r="AQ678" s="5"/>
      <c r="AR678" s="5"/>
      <c r="AS678" s="5"/>
    </row>
    <row r="679" spans="1:45" s="10" customFormat="1" ht="12.75" customHeight="1">
      <c r="A679" s="11"/>
      <c r="B679" s="11"/>
      <c r="C679" s="11"/>
      <c r="O679" s="116"/>
      <c r="P679" s="116"/>
      <c r="Q679" s="116"/>
      <c r="R679" s="116"/>
      <c r="AF679" s="5"/>
      <c r="AJ679" s="5"/>
      <c r="AK679" s="5"/>
      <c r="AP679" s="5"/>
      <c r="AQ679" s="5"/>
      <c r="AR679" s="5"/>
      <c r="AS679" s="5"/>
    </row>
    <row r="680" spans="1:45" s="10" customFormat="1" ht="12.75" customHeight="1">
      <c r="A680" s="11"/>
      <c r="B680" s="11"/>
      <c r="C680" s="11"/>
      <c r="O680" s="116"/>
      <c r="P680" s="116"/>
      <c r="Q680" s="116"/>
      <c r="R680" s="116"/>
      <c r="AF680" s="5"/>
      <c r="AJ680" s="5"/>
      <c r="AK680" s="5"/>
      <c r="AP680" s="5"/>
      <c r="AQ680" s="5"/>
      <c r="AR680" s="5"/>
      <c r="AS680" s="5"/>
    </row>
    <row r="681" spans="1:45" s="10" customFormat="1" ht="12.75" customHeight="1">
      <c r="A681" s="11"/>
      <c r="B681" s="11"/>
      <c r="C681" s="11"/>
      <c r="O681" s="116"/>
      <c r="P681" s="116"/>
      <c r="Q681" s="116"/>
      <c r="R681" s="116"/>
      <c r="AF681" s="5"/>
      <c r="AJ681" s="5"/>
      <c r="AK681" s="5"/>
      <c r="AP681" s="5"/>
      <c r="AQ681" s="5"/>
      <c r="AR681" s="5"/>
      <c r="AS681" s="5"/>
    </row>
    <row r="682" spans="1:45" s="10" customFormat="1" ht="12.75" customHeight="1">
      <c r="A682" s="11"/>
      <c r="B682" s="11"/>
      <c r="C682" s="11"/>
      <c r="O682" s="116"/>
      <c r="P682" s="116"/>
      <c r="Q682" s="116"/>
      <c r="R682" s="116"/>
      <c r="AF682" s="5"/>
      <c r="AJ682" s="5"/>
      <c r="AK682" s="5"/>
      <c r="AP682" s="5"/>
      <c r="AQ682" s="5"/>
      <c r="AR682" s="5"/>
      <c r="AS682" s="5"/>
    </row>
    <row r="683" spans="1:45" s="10" customFormat="1" ht="12.75" customHeight="1">
      <c r="A683" s="11"/>
      <c r="B683" s="11"/>
      <c r="C683" s="11"/>
      <c r="O683" s="116"/>
      <c r="P683" s="116"/>
      <c r="Q683" s="116"/>
      <c r="R683" s="116"/>
      <c r="AF683" s="5"/>
      <c r="AJ683" s="5"/>
      <c r="AK683" s="5"/>
      <c r="AP683" s="5"/>
      <c r="AQ683" s="5"/>
      <c r="AR683" s="5"/>
      <c r="AS683" s="5"/>
    </row>
    <row r="684" spans="1:45" s="10" customFormat="1" ht="12.75" customHeight="1">
      <c r="A684" s="11"/>
      <c r="B684" s="11"/>
      <c r="C684" s="11"/>
      <c r="O684" s="116"/>
      <c r="P684" s="116"/>
      <c r="Q684" s="116"/>
      <c r="R684" s="116"/>
      <c r="AF684" s="5"/>
      <c r="AJ684" s="5"/>
      <c r="AK684" s="5"/>
      <c r="AP684" s="5"/>
      <c r="AQ684" s="5"/>
      <c r="AR684" s="5"/>
      <c r="AS684" s="5"/>
    </row>
    <row r="685" spans="1:45" s="10" customFormat="1" ht="12.75" customHeight="1">
      <c r="A685" s="11"/>
      <c r="B685" s="11"/>
      <c r="C685" s="11"/>
      <c r="O685" s="116"/>
      <c r="P685" s="116"/>
      <c r="Q685" s="116"/>
      <c r="R685" s="116"/>
      <c r="AF685" s="5"/>
      <c r="AJ685" s="5"/>
      <c r="AK685" s="5"/>
      <c r="AP685" s="5"/>
      <c r="AQ685" s="5"/>
      <c r="AR685" s="5"/>
      <c r="AS685" s="5"/>
    </row>
    <row r="686" spans="1:45" s="10" customFormat="1" ht="12.75" customHeight="1">
      <c r="A686" s="11"/>
      <c r="B686" s="11"/>
      <c r="C686" s="11"/>
      <c r="O686" s="116"/>
      <c r="P686" s="116"/>
      <c r="Q686" s="116"/>
      <c r="R686" s="116"/>
      <c r="AF686" s="5"/>
      <c r="AJ686" s="5"/>
      <c r="AK686" s="5"/>
      <c r="AP686" s="5"/>
      <c r="AQ686" s="5"/>
      <c r="AR686" s="5"/>
      <c r="AS686" s="5"/>
    </row>
    <row r="687" spans="1:45" s="10" customFormat="1" ht="12.75" customHeight="1">
      <c r="A687" s="11"/>
      <c r="B687" s="11"/>
      <c r="C687" s="11"/>
      <c r="O687" s="116"/>
      <c r="P687" s="116"/>
      <c r="Q687" s="116"/>
      <c r="R687" s="116"/>
      <c r="AF687" s="5"/>
      <c r="AJ687" s="5"/>
      <c r="AK687" s="5"/>
      <c r="AP687" s="5"/>
      <c r="AQ687" s="5"/>
      <c r="AR687" s="5"/>
      <c r="AS687" s="5"/>
    </row>
    <row r="688" spans="1:45" s="10" customFormat="1" ht="12.75" customHeight="1">
      <c r="A688" s="11"/>
      <c r="B688" s="11"/>
      <c r="C688" s="11"/>
      <c r="O688" s="116"/>
      <c r="P688" s="116"/>
      <c r="Q688" s="116"/>
      <c r="R688" s="116"/>
      <c r="AF688" s="5"/>
      <c r="AJ688" s="5"/>
      <c r="AK688" s="5"/>
      <c r="AP688" s="5"/>
      <c r="AQ688" s="5"/>
      <c r="AR688" s="5"/>
      <c r="AS688" s="5"/>
    </row>
    <row r="689" spans="1:45" s="10" customFormat="1" ht="12.75" customHeight="1">
      <c r="A689" s="11"/>
      <c r="B689" s="11"/>
      <c r="C689" s="11"/>
      <c r="O689" s="116"/>
      <c r="P689" s="116"/>
      <c r="Q689" s="116"/>
      <c r="R689" s="116"/>
      <c r="AF689" s="5"/>
      <c r="AJ689" s="5"/>
      <c r="AK689" s="5"/>
      <c r="AP689" s="5"/>
      <c r="AQ689" s="5"/>
      <c r="AR689" s="5"/>
      <c r="AS689" s="5"/>
    </row>
    <row r="690" spans="1:45" s="10" customFormat="1" ht="12.75" customHeight="1">
      <c r="A690" s="11"/>
      <c r="B690" s="11"/>
      <c r="C690" s="11"/>
      <c r="O690" s="116"/>
      <c r="P690" s="116"/>
      <c r="Q690" s="116"/>
      <c r="R690" s="116"/>
      <c r="AF690" s="5"/>
      <c r="AJ690" s="5"/>
      <c r="AK690" s="5"/>
      <c r="AP690" s="5"/>
      <c r="AQ690" s="5"/>
      <c r="AR690" s="5"/>
      <c r="AS690" s="5"/>
    </row>
    <row r="691" spans="1:45" s="10" customFormat="1" ht="12.75" customHeight="1">
      <c r="A691" s="11"/>
      <c r="B691" s="11"/>
      <c r="C691" s="11"/>
      <c r="O691" s="116"/>
      <c r="P691" s="116"/>
      <c r="Q691" s="116"/>
      <c r="R691" s="116"/>
      <c r="AF691" s="5"/>
      <c r="AJ691" s="5"/>
      <c r="AK691" s="5"/>
      <c r="AP691" s="5"/>
      <c r="AQ691" s="5"/>
      <c r="AR691" s="5"/>
      <c r="AS691" s="5"/>
    </row>
    <row r="692" spans="1:45" s="10" customFormat="1" ht="12.75" customHeight="1">
      <c r="A692" s="11"/>
      <c r="B692" s="11"/>
      <c r="C692" s="11"/>
      <c r="O692" s="116"/>
      <c r="P692" s="116"/>
      <c r="Q692" s="116"/>
      <c r="R692" s="116"/>
      <c r="AF692" s="5"/>
      <c r="AJ692" s="5"/>
      <c r="AK692" s="5"/>
      <c r="AP692" s="5"/>
      <c r="AQ692" s="5"/>
      <c r="AR692" s="5"/>
      <c r="AS692" s="5"/>
    </row>
    <row r="693" spans="1:45" s="10" customFormat="1" ht="12.75" customHeight="1">
      <c r="A693" s="11"/>
      <c r="B693" s="11"/>
      <c r="C693" s="11"/>
      <c r="O693" s="116"/>
      <c r="P693" s="116"/>
      <c r="Q693" s="116"/>
      <c r="R693" s="116"/>
      <c r="AF693" s="5"/>
      <c r="AJ693" s="5"/>
      <c r="AK693" s="5"/>
      <c r="AP693" s="5"/>
      <c r="AQ693" s="5"/>
      <c r="AR693" s="5"/>
      <c r="AS693" s="5"/>
    </row>
    <row r="694" spans="1:45" s="10" customFormat="1" ht="12.75" customHeight="1">
      <c r="A694" s="11"/>
      <c r="B694" s="11"/>
      <c r="C694" s="11"/>
      <c r="O694" s="116"/>
      <c r="P694" s="116"/>
      <c r="Q694" s="116"/>
      <c r="R694" s="116"/>
      <c r="AF694" s="5"/>
      <c r="AJ694" s="5"/>
      <c r="AK694" s="5"/>
      <c r="AP694" s="5"/>
      <c r="AQ694" s="5"/>
      <c r="AR694" s="5"/>
      <c r="AS694" s="5"/>
    </row>
    <row r="695" spans="1:45" s="10" customFormat="1" ht="12.75" customHeight="1">
      <c r="A695" s="11"/>
      <c r="B695" s="11"/>
      <c r="C695" s="11"/>
      <c r="O695" s="116"/>
      <c r="P695" s="116"/>
      <c r="Q695" s="116"/>
      <c r="R695" s="116"/>
      <c r="AF695" s="5"/>
      <c r="AJ695" s="5"/>
      <c r="AK695" s="5"/>
      <c r="AP695" s="5"/>
      <c r="AQ695" s="5"/>
      <c r="AR695" s="5"/>
      <c r="AS695" s="5"/>
    </row>
    <row r="696" spans="1:45" s="10" customFormat="1" ht="12.75" customHeight="1">
      <c r="A696" s="11"/>
      <c r="B696" s="11"/>
      <c r="C696" s="11"/>
      <c r="O696" s="116"/>
      <c r="P696" s="116"/>
      <c r="Q696" s="116"/>
      <c r="R696" s="116"/>
      <c r="AF696" s="5"/>
      <c r="AJ696" s="5"/>
      <c r="AK696" s="5"/>
      <c r="AP696" s="5"/>
      <c r="AQ696" s="5"/>
      <c r="AR696" s="5"/>
      <c r="AS696" s="5"/>
    </row>
    <row r="697" spans="1:45" s="10" customFormat="1" ht="12.75" customHeight="1">
      <c r="A697" s="11"/>
      <c r="B697" s="11"/>
      <c r="C697" s="11"/>
      <c r="O697" s="116"/>
      <c r="P697" s="116"/>
      <c r="Q697" s="116"/>
      <c r="R697" s="116"/>
      <c r="AF697" s="5"/>
      <c r="AJ697" s="5"/>
      <c r="AK697" s="5"/>
      <c r="AP697" s="5"/>
      <c r="AQ697" s="5"/>
      <c r="AR697" s="5"/>
      <c r="AS697" s="5"/>
    </row>
    <row r="698" spans="1:45" s="10" customFormat="1" ht="12.75" customHeight="1">
      <c r="A698" s="11"/>
      <c r="B698" s="11"/>
      <c r="C698" s="11"/>
      <c r="O698" s="116"/>
      <c r="P698" s="116"/>
      <c r="Q698" s="116"/>
      <c r="R698" s="116"/>
      <c r="AF698" s="5"/>
      <c r="AJ698" s="5"/>
      <c r="AK698" s="5"/>
      <c r="AP698" s="5"/>
      <c r="AQ698" s="5"/>
      <c r="AR698" s="5"/>
      <c r="AS698" s="5"/>
    </row>
    <row r="699" spans="1:45" s="10" customFormat="1" ht="12.75" customHeight="1">
      <c r="A699" s="11"/>
      <c r="B699" s="11"/>
      <c r="C699" s="11"/>
      <c r="O699" s="116"/>
      <c r="P699" s="116"/>
      <c r="Q699" s="116"/>
      <c r="R699" s="116"/>
      <c r="AF699" s="5"/>
      <c r="AJ699" s="5"/>
      <c r="AK699" s="5"/>
      <c r="AP699" s="5"/>
      <c r="AQ699" s="5"/>
      <c r="AR699" s="5"/>
      <c r="AS699" s="5"/>
    </row>
    <row r="700" spans="1:45" s="10" customFormat="1" ht="12.75" customHeight="1">
      <c r="A700" s="11"/>
      <c r="B700" s="11"/>
      <c r="C700" s="11"/>
      <c r="O700" s="116"/>
      <c r="P700" s="116"/>
      <c r="Q700" s="116"/>
      <c r="R700" s="116"/>
      <c r="AF700" s="5"/>
      <c r="AJ700" s="5"/>
      <c r="AK700" s="5"/>
      <c r="AP700" s="5"/>
      <c r="AQ700" s="5"/>
      <c r="AR700" s="5"/>
      <c r="AS700" s="5"/>
    </row>
    <row r="701" spans="1:45" s="10" customFormat="1" ht="12.75" customHeight="1">
      <c r="A701" s="11"/>
      <c r="B701" s="11"/>
      <c r="C701" s="11"/>
      <c r="O701" s="116"/>
      <c r="P701" s="116"/>
      <c r="Q701" s="116"/>
      <c r="R701" s="116"/>
      <c r="AF701" s="5"/>
      <c r="AJ701" s="5"/>
      <c r="AK701" s="5"/>
      <c r="AP701" s="5"/>
      <c r="AQ701" s="5"/>
      <c r="AR701" s="5"/>
      <c r="AS701" s="5"/>
    </row>
    <row r="702" spans="1:45" s="10" customFormat="1" ht="12.75" customHeight="1">
      <c r="A702" s="11"/>
      <c r="B702" s="11"/>
      <c r="C702" s="11"/>
      <c r="O702" s="116"/>
      <c r="P702" s="116"/>
      <c r="Q702" s="116"/>
      <c r="R702" s="116"/>
      <c r="AF702" s="5"/>
      <c r="AJ702" s="5"/>
      <c r="AK702" s="5"/>
      <c r="AP702" s="5"/>
      <c r="AQ702" s="5"/>
      <c r="AR702" s="5"/>
      <c r="AS702" s="5"/>
    </row>
    <row r="703" spans="1:45" s="10" customFormat="1" ht="12.75" customHeight="1">
      <c r="A703" s="11"/>
      <c r="B703" s="11"/>
      <c r="C703" s="11"/>
      <c r="O703" s="116"/>
      <c r="P703" s="116"/>
      <c r="Q703" s="116"/>
      <c r="R703" s="116"/>
      <c r="AF703" s="5"/>
      <c r="AJ703" s="5"/>
      <c r="AK703" s="5"/>
      <c r="AP703" s="5"/>
      <c r="AQ703" s="5"/>
      <c r="AR703" s="5"/>
      <c r="AS703" s="5"/>
    </row>
    <row r="704" spans="1:45" s="10" customFormat="1" ht="12.75" customHeight="1">
      <c r="A704" s="11"/>
      <c r="B704" s="11"/>
      <c r="C704" s="11"/>
      <c r="O704" s="116"/>
      <c r="P704" s="116"/>
      <c r="Q704" s="116"/>
      <c r="R704" s="116"/>
      <c r="AF704" s="5"/>
      <c r="AJ704" s="5"/>
      <c r="AK704" s="5"/>
      <c r="AP704" s="5"/>
      <c r="AQ704" s="5"/>
      <c r="AR704" s="5"/>
      <c r="AS704" s="5"/>
    </row>
    <row r="705" spans="1:45" s="10" customFormat="1" ht="12.75" customHeight="1">
      <c r="A705" s="11"/>
      <c r="B705" s="11"/>
      <c r="C705" s="11"/>
      <c r="O705" s="116"/>
      <c r="P705" s="116"/>
      <c r="Q705" s="116"/>
      <c r="R705" s="116"/>
      <c r="AF705" s="5"/>
      <c r="AJ705" s="5"/>
      <c r="AK705" s="5"/>
      <c r="AP705" s="5"/>
      <c r="AQ705" s="5"/>
      <c r="AR705" s="5"/>
      <c r="AS705" s="5"/>
    </row>
    <row r="706" spans="1:45" s="10" customFormat="1" ht="12.75" customHeight="1">
      <c r="A706" s="11"/>
      <c r="B706" s="11"/>
      <c r="C706" s="11"/>
      <c r="O706" s="116"/>
      <c r="P706" s="116"/>
      <c r="Q706" s="116"/>
      <c r="R706" s="116"/>
      <c r="AF706" s="5"/>
      <c r="AJ706" s="5"/>
      <c r="AK706" s="5"/>
      <c r="AP706" s="5"/>
      <c r="AQ706" s="5"/>
      <c r="AR706" s="5"/>
      <c r="AS706" s="5"/>
    </row>
    <row r="707" spans="1:45" s="10" customFormat="1" ht="12.75" customHeight="1">
      <c r="A707" s="11"/>
      <c r="B707" s="11"/>
      <c r="C707" s="11"/>
      <c r="O707" s="116"/>
      <c r="P707" s="116"/>
      <c r="Q707" s="116"/>
      <c r="R707" s="116"/>
      <c r="AF707" s="5"/>
      <c r="AJ707" s="5"/>
      <c r="AK707" s="5"/>
      <c r="AP707" s="5"/>
      <c r="AQ707" s="5"/>
      <c r="AR707" s="5"/>
      <c r="AS707" s="5"/>
    </row>
    <row r="708" spans="1:45" s="10" customFormat="1" ht="12.75" customHeight="1">
      <c r="A708" s="11"/>
      <c r="B708" s="11"/>
      <c r="C708" s="11"/>
      <c r="O708" s="116"/>
      <c r="P708" s="116"/>
      <c r="Q708" s="116"/>
      <c r="R708" s="116"/>
      <c r="AF708" s="5"/>
      <c r="AJ708" s="5"/>
      <c r="AK708" s="5"/>
      <c r="AP708" s="5"/>
      <c r="AQ708" s="5"/>
      <c r="AR708" s="5"/>
      <c r="AS708" s="5"/>
    </row>
    <row r="709" spans="1:45" s="10" customFormat="1" ht="12.75" customHeight="1">
      <c r="A709" s="11"/>
      <c r="B709" s="11"/>
      <c r="C709" s="11"/>
      <c r="O709" s="116"/>
      <c r="P709" s="116"/>
      <c r="Q709" s="116"/>
      <c r="R709" s="116"/>
      <c r="AF709" s="5"/>
      <c r="AJ709" s="5"/>
      <c r="AK709" s="5"/>
      <c r="AP709" s="5"/>
      <c r="AQ709" s="5"/>
      <c r="AR709" s="5"/>
      <c r="AS709" s="5"/>
    </row>
    <row r="710" spans="1:45" s="10" customFormat="1" ht="12.75" customHeight="1">
      <c r="A710" s="11"/>
      <c r="B710" s="11"/>
      <c r="C710" s="11"/>
      <c r="O710" s="116"/>
      <c r="P710" s="116"/>
      <c r="Q710" s="116"/>
      <c r="R710" s="116"/>
      <c r="AF710" s="5"/>
      <c r="AJ710" s="5"/>
      <c r="AK710" s="5"/>
      <c r="AP710" s="5"/>
      <c r="AQ710" s="5"/>
      <c r="AR710" s="5"/>
      <c r="AS710" s="5"/>
    </row>
    <row r="711" spans="1:45" s="10" customFormat="1" ht="12.75" customHeight="1">
      <c r="A711" s="11"/>
      <c r="B711" s="11"/>
      <c r="C711" s="11"/>
      <c r="O711" s="116"/>
      <c r="P711" s="116"/>
      <c r="Q711" s="116"/>
      <c r="R711" s="116"/>
      <c r="AF711" s="5"/>
      <c r="AJ711" s="5"/>
      <c r="AK711" s="5"/>
      <c r="AP711" s="5"/>
      <c r="AQ711" s="5"/>
      <c r="AR711" s="5"/>
      <c r="AS711" s="5"/>
    </row>
    <row r="712" spans="1:45" s="10" customFormat="1" ht="12.75" customHeight="1">
      <c r="A712" s="11"/>
      <c r="B712" s="11"/>
      <c r="C712" s="11"/>
      <c r="O712" s="116"/>
      <c r="P712" s="116"/>
      <c r="Q712" s="116"/>
      <c r="R712" s="116"/>
      <c r="AF712" s="5"/>
      <c r="AJ712" s="5"/>
      <c r="AK712" s="5"/>
      <c r="AP712" s="5"/>
      <c r="AQ712" s="5"/>
      <c r="AR712" s="5"/>
      <c r="AS712" s="5"/>
    </row>
    <row r="713" spans="1:45" s="10" customFormat="1" ht="12.75" customHeight="1">
      <c r="A713" s="11"/>
      <c r="B713" s="11"/>
      <c r="C713" s="11"/>
      <c r="O713" s="116"/>
      <c r="P713" s="116"/>
      <c r="Q713" s="116"/>
      <c r="R713" s="116"/>
      <c r="AF713" s="5"/>
      <c r="AJ713" s="5"/>
      <c r="AK713" s="5"/>
      <c r="AP713" s="5"/>
      <c r="AQ713" s="5"/>
      <c r="AR713" s="5"/>
      <c r="AS713" s="5"/>
    </row>
    <row r="714" spans="1:45" s="10" customFormat="1" ht="12.75" customHeight="1">
      <c r="A714" s="11"/>
      <c r="B714" s="11"/>
      <c r="C714" s="11"/>
      <c r="O714" s="116"/>
      <c r="P714" s="116"/>
      <c r="Q714" s="116"/>
      <c r="R714" s="116"/>
      <c r="AF714" s="5"/>
      <c r="AJ714" s="5"/>
      <c r="AK714" s="5"/>
      <c r="AP714" s="5"/>
      <c r="AQ714" s="5"/>
      <c r="AR714" s="5"/>
      <c r="AS714" s="5"/>
    </row>
    <row r="715" spans="1:45" s="10" customFormat="1" ht="12.75" customHeight="1">
      <c r="A715" s="11"/>
      <c r="B715" s="11"/>
      <c r="C715" s="11"/>
      <c r="O715" s="116"/>
      <c r="P715" s="116"/>
      <c r="Q715" s="116"/>
      <c r="R715" s="116"/>
      <c r="AF715" s="5"/>
      <c r="AJ715" s="5"/>
      <c r="AK715" s="5"/>
      <c r="AP715" s="5"/>
      <c r="AQ715" s="5"/>
      <c r="AR715" s="5"/>
      <c r="AS715" s="5"/>
    </row>
    <row r="716" spans="1:45" s="10" customFormat="1" ht="12.75" customHeight="1">
      <c r="A716" s="11"/>
      <c r="B716" s="11"/>
      <c r="C716" s="11"/>
      <c r="O716" s="116"/>
      <c r="P716" s="116"/>
      <c r="Q716" s="116"/>
      <c r="R716" s="116"/>
      <c r="AF716" s="5"/>
      <c r="AJ716" s="5"/>
      <c r="AK716" s="5"/>
      <c r="AP716" s="5"/>
      <c r="AQ716" s="5"/>
      <c r="AR716" s="5"/>
      <c r="AS716" s="5"/>
    </row>
    <row r="717" spans="1:45" s="10" customFormat="1" ht="12.75" customHeight="1">
      <c r="A717" s="11"/>
      <c r="B717" s="11"/>
      <c r="C717" s="11"/>
      <c r="O717" s="116"/>
      <c r="P717" s="116"/>
      <c r="Q717" s="116"/>
      <c r="R717" s="116"/>
      <c r="AF717" s="5"/>
      <c r="AJ717" s="5"/>
      <c r="AK717" s="5"/>
      <c r="AP717" s="5"/>
      <c r="AQ717" s="5"/>
      <c r="AR717" s="5"/>
      <c r="AS717" s="5"/>
    </row>
    <row r="718" spans="1:45" s="10" customFormat="1" ht="12.75" customHeight="1">
      <c r="A718" s="11"/>
      <c r="B718" s="11"/>
      <c r="C718" s="11"/>
      <c r="O718" s="116"/>
      <c r="P718" s="116"/>
      <c r="Q718" s="116"/>
      <c r="R718" s="116"/>
      <c r="AF718" s="5"/>
      <c r="AJ718" s="5"/>
      <c r="AK718" s="5"/>
      <c r="AP718" s="5"/>
      <c r="AQ718" s="5"/>
      <c r="AR718" s="5"/>
      <c r="AS718" s="5"/>
    </row>
    <row r="719" spans="1:45" s="10" customFormat="1" ht="12.75" customHeight="1">
      <c r="A719" s="11"/>
      <c r="B719" s="11"/>
      <c r="C719" s="11"/>
      <c r="O719" s="116"/>
      <c r="P719" s="116"/>
      <c r="Q719" s="116"/>
      <c r="R719" s="116"/>
      <c r="AF719" s="5"/>
      <c r="AJ719" s="5"/>
      <c r="AK719" s="5"/>
      <c r="AP719" s="5"/>
      <c r="AQ719" s="5"/>
      <c r="AR719" s="5"/>
      <c r="AS719" s="5"/>
    </row>
    <row r="720" spans="1:45" s="10" customFormat="1" ht="12.75" customHeight="1">
      <c r="A720" s="11"/>
      <c r="B720" s="11"/>
      <c r="C720" s="11"/>
      <c r="O720" s="116"/>
      <c r="P720" s="116"/>
      <c r="Q720" s="116"/>
      <c r="R720" s="116"/>
      <c r="AF720" s="5"/>
      <c r="AJ720" s="5"/>
      <c r="AK720" s="5"/>
      <c r="AP720" s="5"/>
      <c r="AQ720" s="5"/>
      <c r="AR720" s="5"/>
      <c r="AS720" s="5"/>
    </row>
    <row r="721" spans="1:45" s="10" customFormat="1" ht="12.75" customHeight="1">
      <c r="A721" s="11"/>
      <c r="B721" s="11"/>
      <c r="C721" s="11"/>
      <c r="O721" s="116"/>
      <c r="P721" s="116"/>
      <c r="Q721" s="116"/>
      <c r="R721" s="116"/>
      <c r="AF721" s="5"/>
      <c r="AJ721" s="5"/>
      <c r="AK721" s="5"/>
      <c r="AP721" s="5"/>
      <c r="AQ721" s="5"/>
      <c r="AR721" s="5"/>
      <c r="AS721" s="5"/>
    </row>
    <row r="722" spans="1:45" s="10" customFormat="1" ht="12.75" customHeight="1">
      <c r="A722" s="11"/>
      <c r="B722" s="11"/>
      <c r="C722" s="11"/>
      <c r="O722" s="116"/>
      <c r="P722" s="116"/>
      <c r="Q722" s="116"/>
      <c r="R722" s="116"/>
      <c r="AF722" s="5"/>
      <c r="AJ722" s="5"/>
      <c r="AK722" s="5"/>
      <c r="AP722" s="5"/>
      <c r="AQ722" s="5"/>
      <c r="AR722" s="5"/>
      <c r="AS722" s="5"/>
    </row>
    <row r="723" spans="1:45" s="10" customFormat="1" ht="12.75" customHeight="1">
      <c r="A723" s="11"/>
      <c r="B723" s="11"/>
      <c r="C723" s="11"/>
      <c r="O723" s="116"/>
      <c r="P723" s="116"/>
      <c r="Q723" s="116"/>
      <c r="R723" s="116"/>
      <c r="AF723" s="5"/>
      <c r="AJ723" s="5"/>
      <c r="AK723" s="5"/>
      <c r="AP723" s="5"/>
      <c r="AQ723" s="5"/>
      <c r="AR723" s="5"/>
      <c r="AS723" s="5"/>
    </row>
    <row r="724" spans="1:45" s="10" customFormat="1" ht="12.75" customHeight="1">
      <c r="A724" s="11"/>
      <c r="B724" s="11"/>
      <c r="C724" s="11"/>
      <c r="O724" s="116"/>
      <c r="P724" s="116"/>
      <c r="Q724" s="116"/>
      <c r="R724" s="116"/>
      <c r="AF724" s="5"/>
      <c r="AJ724" s="5"/>
      <c r="AK724" s="5"/>
      <c r="AP724" s="5"/>
      <c r="AQ724" s="5"/>
      <c r="AR724" s="5"/>
      <c r="AS724" s="5"/>
    </row>
    <row r="725" spans="1:45" s="10" customFormat="1" ht="12.75" customHeight="1">
      <c r="A725" s="11"/>
      <c r="B725" s="11"/>
      <c r="C725" s="11"/>
      <c r="O725" s="116"/>
      <c r="P725" s="116"/>
      <c r="Q725" s="116"/>
      <c r="R725" s="116"/>
      <c r="AF725" s="5"/>
      <c r="AJ725" s="5"/>
      <c r="AK725" s="5"/>
      <c r="AP725" s="5"/>
      <c r="AQ725" s="5"/>
      <c r="AR725" s="5"/>
      <c r="AS725" s="5"/>
    </row>
    <row r="726" spans="1:45" s="10" customFormat="1" ht="12.75" customHeight="1">
      <c r="A726" s="11"/>
      <c r="B726" s="11"/>
      <c r="C726" s="11"/>
      <c r="O726" s="116"/>
      <c r="P726" s="116"/>
      <c r="Q726" s="116"/>
      <c r="R726" s="116"/>
      <c r="AF726" s="5"/>
      <c r="AJ726" s="5"/>
      <c r="AK726" s="5"/>
      <c r="AP726" s="5"/>
      <c r="AQ726" s="5"/>
      <c r="AR726" s="5"/>
      <c r="AS726" s="5"/>
    </row>
    <row r="727" spans="1:45" s="10" customFormat="1" ht="12.75" customHeight="1">
      <c r="A727" s="11"/>
      <c r="B727" s="11"/>
      <c r="C727" s="11"/>
      <c r="O727" s="116"/>
      <c r="P727" s="116"/>
      <c r="Q727" s="116"/>
      <c r="R727" s="116"/>
      <c r="AF727" s="5"/>
      <c r="AJ727" s="5"/>
      <c r="AK727" s="5"/>
      <c r="AP727" s="5"/>
      <c r="AQ727" s="5"/>
      <c r="AR727" s="5"/>
      <c r="AS727" s="5"/>
    </row>
    <row r="728" spans="1:45" s="10" customFormat="1" ht="12.75" customHeight="1">
      <c r="A728" s="11"/>
      <c r="B728" s="11"/>
      <c r="C728" s="11"/>
      <c r="O728" s="116"/>
      <c r="P728" s="116"/>
      <c r="Q728" s="116"/>
      <c r="R728" s="116"/>
      <c r="AF728" s="5"/>
      <c r="AJ728" s="5"/>
      <c r="AK728" s="5"/>
      <c r="AP728" s="5"/>
      <c r="AQ728" s="5"/>
      <c r="AR728" s="5"/>
      <c r="AS728" s="5"/>
    </row>
    <row r="729" spans="1:45" s="10" customFormat="1" ht="12.75" customHeight="1">
      <c r="A729" s="11"/>
      <c r="B729" s="11"/>
      <c r="C729" s="11"/>
      <c r="O729" s="116"/>
      <c r="P729" s="116"/>
      <c r="Q729" s="116"/>
      <c r="R729" s="116"/>
      <c r="AF729" s="5"/>
      <c r="AJ729" s="5"/>
      <c r="AK729" s="5"/>
      <c r="AP729" s="5"/>
      <c r="AQ729" s="5"/>
      <c r="AR729" s="5"/>
      <c r="AS729" s="5"/>
    </row>
    <row r="730" spans="1:45" s="10" customFormat="1" ht="12.75" customHeight="1">
      <c r="A730" s="11"/>
      <c r="B730" s="11"/>
      <c r="C730" s="11"/>
      <c r="O730" s="116"/>
      <c r="P730" s="116"/>
      <c r="Q730" s="116"/>
      <c r="R730" s="116"/>
      <c r="AF730" s="5"/>
      <c r="AJ730" s="5"/>
      <c r="AK730" s="5"/>
      <c r="AP730" s="5"/>
      <c r="AQ730" s="5"/>
      <c r="AR730" s="5"/>
      <c r="AS730" s="5"/>
    </row>
    <row r="731" spans="1:45" s="10" customFormat="1" ht="12.75" customHeight="1">
      <c r="A731" s="11"/>
      <c r="B731" s="11"/>
      <c r="C731" s="11"/>
      <c r="O731" s="116"/>
      <c r="P731" s="116"/>
      <c r="Q731" s="116"/>
      <c r="R731" s="116"/>
      <c r="AF731" s="5"/>
      <c r="AJ731" s="5"/>
      <c r="AK731" s="5"/>
      <c r="AP731" s="5"/>
      <c r="AQ731" s="5"/>
      <c r="AR731" s="5"/>
      <c r="AS731" s="5"/>
    </row>
    <row r="732" spans="1:45" s="10" customFormat="1" ht="12.75" customHeight="1">
      <c r="A732" s="11"/>
      <c r="B732" s="11"/>
      <c r="C732" s="11"/>
      <c r="O732" s="116"/>
      <c r="P732" s="116"/>
      <c r="Q732" s="116"/>
      <c r="R732" s="116"/>
      <c r="AF732" s="5"/>
      <c r="AJ732" s="5"/>
      <c r="AK732" s="5"/>
      <c r="AP732" s="5"/>
      <c r="AQ732" s="5"/>
      <c r="AR732" s="5"/>
      <c r="AS732" s="5"/>
    </row>
    <row r="733" spans="1:45" s="10" customFormat="1" ht="12.75" customHeight="1">
      <c r="A733" s="11"/>
      <c r="B733" s="11"/>
      <c r="C733" s="11"/>
      <c r="O733" s="116"/>
      <c r="P733" s="116"/>
      <c r="Q733" s="116"/>
      <c r="R733" s="116"/>
      <c r="AF733" s="5"/>
      <c r="AJ733" s="5"/>
      <c r="AK733" s="5"/>
      <c r="AP733" s="5"/>
      <c r="AQ733" s="5"/>
      <c r="AR733" s="5"/>
      <c r="AS733" s="5"/>
    </row>
    <row r="734" spans="1:45" s="10" customFormat="1" ht="12.75" customHeight="1">
      <c r="A734" s="11"/>
      <c r="B734" s="11"/>
      <c r="C734" s="11"/>
      <c r="O734" s="116"/>
      <c r="P734" s="116"/>
      <c r="Q734" s="116"/>
      <c r="R734" s="116"/>
      <c r="AF734" s="5"/>
      <c r="AJ734" s="5"/>
      <c r="AK734" s="5"/>
      <c r="AP734" s="5"/>
      <c r="AQ734" s="5"/>
      <c r="AR734" s="5"/>
      <c r="AS734" s="5"/>
    </row>
    <row r="735" spans="1:45" s="10" customFormat="1" ht="12.75" customHeight="1">
      <c r="A735" s="11"/>
      <c r="B735" s="11"/>
      <c r="C735" s="11"/>
      <c r="O735" s="116"/>
      <c r="P735" s="116"/>
      <c r="Q735" s="116"/>
      <c r="R735" s="116"/>
      <c r="AF735" s="5"/>
      <c r="AJ735" s="5"/>
      <c r="AK735" s="5"/>
      <c r="AP735" s="5"/>
      <c r="AQ735" s="5"/>
      <c r="AR735" s="5"/>
      <c r="AS735" s="5"/>
    </row>
    <row r="736" spans="1:45" s="10" customFormat="1" ht="12.75" customHeight="1">
      <c r="A736" s="11"/>
      <c r="B736" s="11"/>
      <c r="C736" s="11"/>
      <c r="O736" s="116"/>
      <c r="P736" s="116"/>
      <c r="Q736" s="116"/>
      <c r="R736" s="116"/>
      <c r="AF736" s="5"/>
      <c r="AJ736" s="5"/>
      <c r="AK736" s="5"/>
      <c r="AP736" s="5"/>
      <c r="AQ736" s="5"/>
      <c r="AR736" s="5"/>
      <c r="AS736" s="5"/>
    </row>
    <row r="737" spans="1:45" s="10" customFormat="1" ht="12.75" customHeight="1">
      <c r="A737" s="11"/>
      <c r="B737" s="11"/>
      <c r="C737" s="11"/>
      <c r="O737" s="116"/>
      <c r="P737" s="116"/>
      <c r="Q737" s="116"/>
      <c r="R737" s="116"/>
      <c r="AF737" s="5"/>
      <c r="AJ737" s="5"/>
      <c r="AK737" s="5"/>
      <c r="AP737" s="5"/>
      <c r="AQ737" s="5"/>
      <c r="AR737" s="5"/>
      <c r="AS737" s="5"/>
    </row>
    <row r="738" spans="1:45" s="10" customFormat="1" ht="12.75" customHeight="1">
      <c r="A738" s="11"/>
      <c r="B738" s="11"/>
      <c r="C738" s="11"/>
      <c r="O738" s="116"/>
      <c r="P738" s="116"/>
      <c r="Q738" s="116"/>
      <c r="R738" s="116"/>
      <c r="AF738" s="5"/>
      <c r="AJ738" s="5"/>
      <c r="AK738" s="5"/>
      <c r="AP738" s="5"/>
      <c r="AQ738" s="5"/>
      <c r="AR738" s="5"/>
      <c r="AS738" s="5"/>
    </row>
    <row r="739" spans="1:45" s="10" customFormat="1" ht="12.75" customHeight="1">
      <c r="A739" s="11"/>
      <c r="B739" s="11"/>
      <c r="C739" s="11"/>
      <c r="O739" s="116"/>
      <c r="P739" s="116"/>
      <c r="Q739" s="116"/>
      <c r="R739" s="116"/>
      <c r="AF739" s="5"/>
      <c r="AJ739" s="5"/>
      <c r="AK739" s="5"/>
      <c r="AP739" s="5"/>
      <c r="AQ739" s="5"/>
      <c r="AR739" s="5"/>
      <c r="AS739" s="5"/>
    </row>
    <row r="740" spans="1:45" s="10" customFormat="1" ht="12.75" customHeight="1">
      <c r="A740" s="11"/>
      <c r="B740" s="11"/>
      <c r="C740" s="11"/>
      <c r="O740" s="116"/>
      <c r="P740" s="116"/>
      <c r="Q740" s="116"/>
      <c r="R740" s="116"/>
      <c r="AF740" s="5"/>
      <c r="AJ740" s="5"/>
      <c r="AK740" s="5"/>
      <c r="AP740" s="5"/>
      <c r="AQ740" s="5"/>
      <c r="AR740" s="5"/>
      <c r="AS740" s="5"/>
    </row>
    <row r="741" spans="1:45" s="10" customFormat="1" ht="12.75" customHeight="1">
      <c r="A741" s="11"/>
      <c r="B741" s="11"/>
      <c r="C741" s="11"/>
      <c r="O741" s="116"/>
      <c r="P741" s="116"/>
      <c r="Q741" s="116"/>
      <c r="R741" s="116"/>
      <c r="AF741" s="5"/>
      <c r="AJ741" s="5"/>
      <c r="AK741" s="5"/>
      <c r="AP741" s="5"/>
      <c r="AQ741" s="5"/>
      <c r="AR741" s="5"/>
      <c r="AS741" s="5"/>
    </row>
    <row r="742" spans="1:45" s="10" customFormat="1" ht="12.75" customHeight="1">
      <c r="A742" s="11"/>
      <c r="B742" s="11"/>
      <c r="C742" s="11"/>
      <c r="O742" s="116"/>
      <c r="P742" s="116"/>
      <c r="Q742" s="116"/>
      <c r="R742" s="116"/>
      <c r="AF742" s="5"/>
      <c r="AJ742" s="5"/>
      <c r="AK742" s="5"/>
      <c r="AP742" s="5"/>
      <c r="AQ742" s="5"/>
      <c r="AR742" s="5"/>
      <c r="AS742" s="5"/>
    </row>
    <row r="743" spans="1:45" s="10" customFormat="1" ht="12.75" customHeight="1">
      <c r="A743" s="11"/>
      <c r="B743" s="11"/>
      <c r="C743" s="11"/>
      <c r="O743" s="116"/>
      <c r="P743" s="116"/>
      <c r="Q743" s="116"/>
      <c r="R743" s="116"/>
      <c r="AF743" s="5"/>
      <c r="AJ743" s="5"/>
      <c r="AK743" s="5"/>
      <c r="AP743" s="5"/>
      <c r="AQ743" s="5"/>
      <c r="AR743" s="5"/>
      <c r="AS743" s="5"/>
    </row>
    <row r="744" spans="1:45" s="10" customFormat="1" ht="12.75" customHeight="1">
      <c r="A744" s="11"/>
      <c r="B744" s="11"/>
      <c r="C744" s="11"/>
      <c r="O744" s="116"/>
      <c r="P744" s="116"/>
      <c r="Q744" s="116"/>
      <c r="R744" s="116"/>
      <c r="AF744" s="5"/>
      <c r="AJ744" s="5"/>
      <c r="AK744" s="5"/>
      <c r="AP744" s="5"/>
      <c r="AQ744" s="5"/>
      <c r="AR744" s="5"/>
      <c r="AS744" s="5"/>
    </row>
    <row r="745" spans="1:45" s="10" customFormat="1" ht="12.75" customHeight="1">
      <c r="A745" s="11"/>
      <c r="B745" s="11"/>
      <c r="C745" s="11"/>
      <c r="O745" s="116"/>
      <c r="P745" s="116"/>
      <c r="Q745" s="116"/>
      <c r="R745" s="116"/>
      <c r="AF745" s="5"/>
      <c r="AJ745" s="5"/>
      <c r="AK745" s="5"/>
      <c r="AP745" s="5"/>
      <c r="AQ745" s="5"/>
      <c r="AR745" s="5"/>
      <c r="AS745" s="5"/>
    </row>
    <row r="746" spans="1:45" s="10" customFormat="1" ht="12.75" customHeight="1">
      <c r="A746" s="11"/>
      <c r="B746" s="11"/>
      <c r="C746" s="11"/>
      <c r="O746" s="116"/>
      <c r="P746" s="116"/>
      <c r="Q746" s="116"/>
      <c r="R746" s="116"/>
      <c r="AF746" s="5"/>
      <c r="AJ746" s="5"/>
      <c r="AK746" s="5"/>
      <c r="AP746" s="5"/>
      <c r="AQ746" s="5"/>
      <c r="AR746" s="5"/>
      <c r="AS746" s="5"/>
    </row>
    <row r="747" spans="1:45" s="10" customFormat="1" ht="12.75" customHeight="1">
      <c r="A747" s="11"/>
      <c r="B747" s="11"/>
      <c r="C747" s="11"/>
      <c r="O747" s="116"/>
      <c r="P747" s="116"/>
      <c r="Q747" s="116"/>
      <c r="R747" s="116"/>
      <c r="AF747" s="5"/>
      <c r="AJ747" s="5"/>
      <c r="AK747" s="5"/>
      <c r="AP747" s="5"/>
      <c r="AQ747" s="5"/>
      <c r="AR747" s="5"/>
      <c r="AS747" s="5"/>
    </row>
    <row r="748" spans="1:45" s="10" customFormat="1" ht="12.75" customHeight="1">
      <c r="A748" s="11"/>
      <c r="B748" s="11"/>
      <c r="C748" s="11"/>
      <c r="O748" s="116"/>
      <c r="P748" s="116"/>
      <c r="Q748" s="116"/>
      <c r="R748" s="116"/>
      <c r="AF748" s="5"/>
      <c r="AJ748" s="5"/>
      <c r="AK748" s="5"/>
      <c r="AP748" s="5"/>
      <c r="AQ748" s="5"/>
      <c r="AR748" s="5"/>
      <c r="AS748" s="5"/>
    </row>
    <row r="749" spans="1:45" s="10" customFormat="1" ht="12.75" customHeight="1">
      <c r="A749" s="11"/>
      <c r="B749" s="11"/>
      <c r="C749" s="11"/>
      <c r="O749" s="116"/>
      <c r="P749" s="116"/>
      <c r="Q749" s="116"/>
      <c r="R749" s="116"/>
      <c r="AF749" s="5"/>
      <c r="AJ749" s="5"/>
      <c r="AK749" s="5"/>
      <c r="AP749" s="5"/>
      <c r="AQ749" s="5"/>
      <c r="AR749" s="5"/>
      <c r="AS749" s="5"/>
    </row>
    <row r="750" spans="1:45" s="10" customFormat="1" ht="12.75" customHeight="1">
      <c r="A750" s="11"/>
      <c r="B750" s="11"/>
      <c r="C750" s="11"/>
      <c r="O750" s="116"/>
      <c r="P750" s="116"/>
      <c r="Q750" s="116"/>
      <c r="R750" s="116"/>
      <c r="AF750" s="5"/>
      <c r="AJ750" s="5"/>
      <c r="AK750" s="5"/>
      <c r="AP750" s="5"/>
      <c r="AQ750" s="5"/>
      <c r="AR750" s="5"/>
      <c r="AS750" s="5"/>
    </row>
    <row r="751" spans="1:45" s="10" customFormat="1" ht="12.75" customHeight="1">
      <c r="A751" s="11"/>
      <c r="B751" s="11"/>
      <c r="C751" s="11"/>
      <c r="O751" s="116"/>
      <c r="P751" s="116"/>
      <c r="Q751" s="116"/>
      <c r="R751" s="116"/>
      <c r="AF751" s="5"/>
      <c r="AJ751" s="5"/>
      <c r="AK751" s="5"/>
      <c r="AP751" s="5"/>
      <c r="AQ751" s="5"/>
      <c r="AR751" s="5"/>
      <c r="AS751" s="5"/>
    </row>
    <row r="752" spans="1:45" s="10" customFormat="1" ht="12.75" customHeight="1">
      <c r="A752" s="11"/>
      <c r="B752" s="11"/>
      <c r="C752" s="11"/>
      <c r="O752" s="116"/>
      <c r="P752" s="116"/>
      <c r="Q752" s="116"/>
      <c r="R752" s="116"/>
      <c r="AF752" s="5"/>
      <c r="AJ752" s="5"/>
      <c r="AK752" s="5"/>
      <c r="AP752" s="5"/>
      <c r="AQ752" s="5"/>
      <c r="AR752" s="5"/>
      <c r="AS752" s="5"/>
    </row>
    <row r="753" spans="1:45" s="10" customFormat="1" ht="12.75" customHeight="1">
      <c r="A753" s="11"/>
      <c r="B753" s="11"/>
      <c r="C753" s="11"/>
      <c r="O753" s="116"/>
      <c r="P753" s="116"/>
      <c r="Q753" s="116"/>
      <c r="R753" s="116"/>
      <c r="AF753" s="5"/>
      <c r="AJ753" s="5"/>
      <c r="AK753" s="5"/>
      <c r="AP753" s="5"/>
      <c r="AQ753" s="5"/>
      <c r="AR753" s="5"/>
      <c r="AS753" s="5"/>
    </row>
    <row r="754" spans="1:45" s="10" customFormat="1" ht="12.75" customHeight="1">
      <c r="A754" s="11"/>
      <c r="B754" s="11"/>
      <c r="C754" s="11"/>
      <c r="O754" s="116"/>
      <c r="P754" s="116"/>
      <c r="Q754" s="116"/>
      <c r="R754" s="116"/>
      <c r="AF754" s="5"/>
      <c r="AJ754" s="5"/>
      <c r="AK754" s="5"/>
      <c r="AP754" s="5"/>
      <c r="AQ754" s="5"/>
      <c r="AR754" s="5"/>
      <c r="AS754" s="5"/>
    </row>
    <row r="755" spans="1:45" s="10" customFormat="1" ht="12.75" customHeight="1">
      <c r="A755" s="11"/>
      <c r="B755" s="11"/>
      <c r="C755" s="11"/>
      <c r="O755" s="116"/>
      <c r="P755" s="116"/>
      <c r="Q755" s="116"/>
      <c r="R755" s="116"/>
      <c r="AF755" s="5"/>
      <c r="AJ755" s="5"/>
      <c r="AK755" s="5"/>
      <c r="AP755" s="5"/>
      <c r="AQ755" s="5"/>
      <c r="AR755" s="5"/>
      <c r="AS755" s="5"/>
    </row>
    <row r="756" spans="1:45" s="10" customFormat="1" ht="12.75" customHeight="1">
      <c r="A756" s="11"/>
      <c r="B756" s="11"/>
      <c r="C756" s="11"/>
      <c r="O756" s="116"/>
      <c r="P756" s="116"/>
      <c r="Q756" s="116"/>
      <c r="R756" s="116"/>
      <c r="AF756" s="5"/>
      <c r="AJ756" s="5"/>
      <c r="AK756" s="5"/>
      <c r="AP756" s="5"/>
      <c r="AQ756" s="5"/>
      <c r="AR756" s="5"/>
      <c r="AS756" s="5"/>
    </row>
    <row r="757" spans="1:45" s="10" customFormat="1" ht="12.75" customHeight="1">
      <c r="A757" s="11"/>
      <c r="B757" s="11"/>
      <c r="C757" s="11"/>
      <c r="O757" s="116"/>
      <c r="P757" s="116"/>
      <c r="Q757" s="116"/>
      <c r="R757" s="116"/>
      <c r="AF757" s="5"/>
      <c r="AJ757" s="5"/>
      <c r="AK757" s="5"/>
      <c r="AP757" s="5"/>
      <c r="AQ757" s="5"/>
      <c r="AR757" s="5"/>
      <c r="AS757" s="5"/>
    </row>
    <row r="758" spans="1:45" s="10" customFormat="1" ht="12.75" customHeight="1">
      <c r="A758" s="11"/>
      <c r="B758" s="11"/>
      <c r="C758" s="11"/>
      <c r="O758" s="116"/>
      <c r="P758" s="116"/>
      <c r="Q758" s="116"/>
      <c r="R758" s="116"/>
      <c r="AF758" s="5"/>
      <c r="AJ758" s="5"/>
      <c r="AK758" s="5"/>
      <c r="AP758" s="5"/>
      <c r="AQ758" s="5"/>
      <c r="AR758" s="5"/>
      <c r="AS758" s="5"/>
    </row>
    <row r="759" spans="1:45" s="10" customFormat="1" ht="12.75" customHeight="1">
      <c r="A759" s="11"/>
      <c r="B759" s="11"/>
      <c r="C759" s="11"/>
      <c r="O759" s="116"/>
      <c r="P759" s="116"/>
      <c r="Q759" s="116"/>
      <c r="R759" s="116"/>
      <c r="AF759" s="5"/>
      <c r="AJ759" s="5"/>
      <c r="AK759" s="5"/>
      <c r="AP759" s="5"/>
      <c r="AQ759" s="5"/>
      <c r="AR759" s="5"/>
      <c r="AS759" s="5"/>
    </row>
    <row r="760" spans="1:45" s="10" customFormat="1" ht="12.75" customHeight="1">
      <c r="A760" s="11"/>
      <c r="B760" s="11"/>
      <c r="C760" s="11"/>
      <c r="O760" s="116"/>
      <c r="P760" s="116"/>
      <c r="Q760" s="116"/>
      <c r="R760" s="116"/>
      <c r="AF760" s="5"/>
      <c r="AJ760" s="5"/>
      <c r="AK760" s="5"/>
      <c r="AP760" s="5"/>
      <c r="AQ760" s="5"/>
      <c r="AR760" s="5"/>
      <c r="AS760" s="5"/>
    </row>
    <row r="761" spans="1:45" s="10" customFormat="1" ht="12.75" customHeight="1">
      <c r="A761" s="11"/>
      <c r="B761" s="11"/>
      <c r="C761" s="11"/>
      <c r="O761" s="116"/>
      <c r="P761" s="116"/>
      <c r="Q761" s="116"/>
      <c r="R761" s="116"/>
      <c r="AF761" s="5"/>
      <c r="AJ761" s="5"/>
      <c r="AK761" s="5"/>
      <c r="AP761" s="5"/>
      <c r="AQ761" s="5"/>
      <c r="AR761" s="5"/>
      <c r="AS761" s="5"/>
    </row>
    <row r="762" spans="1:45" s="10" customFormat="1" ht="12.75" customHeight="1">
      <c r="A762" s="11"/>
      <c r="B762" s="11"/>
      <c r="C762" s="11"/>
      <c r="O762" s="116"/>
      <c r="P762" s="116"/>
      <c r="Q762" s="116"/>
      <c r="R762" s="116"/>
      <c r="AF762" s="5"/>
      <c r="AJ762" s="5"/>
      <c r="AK762" s="5"/>
      <c r="AP762" s="5"/>
      <c r="AQ762" s="5"/>
      <c r="AR762" s="5"/>
      <c r="AS762" s="5"/>
    </row>
    <row r="763" spans="1:45" s="10" customFormat="1" ht="12.75" customHeight="1">
      <c r="A763" s="11"/>
      <c r="B763" s="11"/>
      <c r="C763" s="11"/>
      <c r="O763" s="116"/>
      <c r="P763" s="116"/>
      <c r="Q763" s="116"/>
      <c r="R763" s="116"/>
      <c r="AF763" s="5"/>
      <c r="AJ763" s="5"/>
      <c r="AK763" s="5"/>
      <c r="AP763" s="5"/>
      <c r="AQ763" s="5"/>
      <c r="AR763" s="5"/>
      <c r="AS763" s="5"/>
    </row>
    <row r="764" spans="1:45" s="10" customFormat="1" ht="12.75" customHeight="1">
      <c r="A764" s="11"/>
      <c r="B764" s="11"/>
      <c r="C764" s="11"/>
      <c r="O764" s="116"/>
      <c r="P764" s="116"/>
      <c r="Q764" s="116"/>
      <c r="R764" s="116"/>
      <c r="AF764" s="5"/>
      <c r="AJ764" s="5"/>
      <c r="AK764" s="5"/>
      <c r="AP764" s="5"/>
      <c r="AQ764" s="5"/>
      <c r="AR764" s="5"/>
      <c r="AS764" s="5"/>
    </row>
    <row r="765" spans="1:45" s="10" customFormat="1" ht="12.75" customHeight="1">
      <c r="A765" s="11"/>
      <c r="B765" s="11"/>
      <c r="C765" s="11"/>
      <c r="O765" s="116"/>
      <c r="P765" s="116"/>
      <c r="Q765" s="116"/>
      <c r="R765" s="116"/>
      <c r="AF765" s="5"/>
      <c r="AJ765" s="5"/>
      <c r="AK765" s="5"/>
      <c r="AP765" s="5"/>
      <c r="AQ765" s="5"/>
      <c r="AR765" s="5"/>
      <c r="AS765" s="5"/>
    </row>
    <row r="766" spans="1:45" s="10" customFormat="1" ht="12.75" customHeight="1">
      <c r="A766" s="11"/>
      <c r="B766" s="11"/>
      <c r="C766" s="11"/>
      <c r="O766" s="116"/>
      <c r="P766" s="116"/>
      <c r="Q766" s="116"/>
      <c r="R766" s="116"/>
      <c r="AF766" s="5"/>
      <c r="AJ766" s="5"/>
      <c r="AK766" s="5"/>
      <c r="AP766" s="5"/>
      <c r="AQ766" s="5"/>
      <c r="AR766" s="5"/>
      <c r="AS766" s="5"/>
    </row>
    <row r="767" spans="1:45" s="10" customFormat="1" ht="12.75" customHeight="1">
      <c r="A767" s="11"/>
      <c r="B767" s="11"/>
      <c r="C767" s="11"/>
      <c r="O767" s="116"/>
      <c r="P767" s="116"/>
      <c r="Q767" s="116"/>
      <c r="R767" s="116"/>
      <c r="AF767" s="5"/>
      <c r="AJ767" s="5"/>
      <c r="AK767" s="5"/>
      <c r="AP767" s="5"/>
      <c r="AQ767" s="5"/>
      <c r="AR767" s="5"/>
      <c r="AS767" s="5"/>
    </row>
    <row r="768" spans="1:45" s="10" customFormat="1" ht="12.75" customHeight="1">
      <c r="A768" s="11"/>
      <c r="B768" s="11"/>
      <c r="C768" s="11"/>
      <c r="O768" s="116"/>
      <c r="P768" s="116"/>
      <c r="Q768" s="116"/>
      <c r="R768" s="116"/>
      <c r="AF768" s="5"/>
      <c r="AJ768" s="5"/>
      <c r="AK768" s="5"/>
      <c r="AP768" s="5"/>
      <c r="AQ768" s="5"/>
      <c r="AR768" s="5"/>
      <c r="AS768" s="5"/>
    </row>
    <row r="769" spans="1:45" s="10" customFormat="1" ht="12.75" customHeight="1">
      <c r="A769" s="11"/>
      <c r="B769" s="11"/>
      <c r="C769" s="11"/>
      <c r="O769" s="116"/>
      <c r="P769" s="116"/>
      <c r="Q769" s="116"/>
      <c r="R769" s="116"/>
      <c r="AF769" s="5"/>
      <c r="AJ769" s="5"/>
      <c r="AK769" s="5"/>
      <c r="AP769" s="5"/>
      <c r="AQ769" s="5"/>
      <c r="AR769" s="5"/>
      <c r="AS769" s="5"/>
    </row>
    <row r="770" spans="1:45" s="10" customFormat="1" ht="12.75" customHeight="1">
      <c r="A770" s="11"/>
      <c r="B770" s="11"/>
      <c r="C770" s="11"/>
      <c r="O770" s="116"/>
      <c r="P770" s="116"/>
      <c r="Q770" s="116"/>
      <c r="R770" s="116"/>
      <c r="AF770" s="5"/>
      <c r="AJ770" s="5"/>
      <c r="AK770" s="5"/>
      <c r="AP770" s="5"/>
      <c r="AQ770" s="5"/>
      <c r="AR770" s="5"/>
      <c r="AS770" s="5"/>
    </row>
    <row r="771" spans="1:45" s="10" customFormat="1" ht="12.75" customHeight="1">
      <c r="A771" s="11"/>
      <c r="B771" s="11"/>
      <c r="C771" s="11"/>
      <c r="O771" s="116"/>
      <c r="P771" s="116"/>
      <c r="Q771" s="116"/>
      <c r="R771" s="116"/>
      <c r="AF771" s="5"/>
      <c r="AJ771" s="5"/>
      <c r="AK771" s="5"/>
      <c r="AP771" s="5"/>
      <c r="AQ771" s="5"/>
      <c r="AR771" s="5"/>
      <c r="AS771" s="5"/>
    </row>
    <row r="772" spans="1:45" s="10" customFormat="1" ht="12.75" customHeight="1">
      <c r="A772" s="11"/>
      <c r="B772" s="11"/>
      <c r="C772" s="11"/>
      <c r="O772" s="116"/>
      <c r="P772" s="116"/>
      <c r="Q772" s="116"/>
      <c r="R772" s="116"/>
      <c r="AF772" s="5"/>
      <c r="AJ772" s="5"/>
      <c r="AK772" s="5"/>
      <c r="AP772" s="5"/>
      <c r="AQ772" s="5"/>
      <c r="AR772" s="5"/>
      <c r="AS772" s="5"/>
    </row>
    <row r="773" spans="1:45" s="10" customFormat="1" ht="12.75" customHeight="1">
      <c r="A773" s="11"/>
      <c r="B773" s="11"/>
      <c r="C773" s="11"/>
      <c r="O773" s="116"/>
      <c r="P773" s="116"/>
      <c r="Q773" s="116"/>
      <c r="R773" s="116"/>
      <c r="AF773" s="5"/>
      <c r="AJ773" s="5"/>
      <c r="AK773" s="5"/>
      <c r="AP773" s="5"/>
      <c r="AQ773" s="5"/>
      <c r="AR773" s="5"/>
      <c r="AS773" s="5"/>
    </row>
    <row r="774" spans="1:45" s="10" customFormat="1" ht="12.75" customHeight="1">
      <c r="A774" s="11"/>
      <c r="B774" s="11"/>
      <c r="C774" s="11"/>
      <c r="O774" s="116"/>
      <c r="P774" s="116"/>
      <c r="Q774" s="116"/>
      <c r="R774" s="116"/>
      <c r="AF774" s="5"/>
      <c r="AJ774" s="5"/>
      <c r="AK774" s="5"/>
      <c r="AP774" s="5"/>
      <c r="AQ774" s="5"/>
      <c r="AR774" s="5"/>
      <c r="AS774" s="5"/>
    </row>
    <row r="775" spans="1:45" s="10" customFormat="1" ht="12.75" customHeight="1">
      <c r="A775" s="11"/>
      <c r="B775" s="11"/>
      <c r="C775" s="11"/>
      <c r="O775" s="116"/>
      <c r="P775" s="116"/>
      <c r="Q775" s="116"/>
      <c r="R775" s="116"/>
      <c r="AF775" s="5"/>
      <c r="AJ775" s="5"/>
      <c r="AK775" s="5"/>
      <c r="AP775" s="5"/>
      <c r="AQ775" s="5"/>
      <c r="AR775" s="5"/>
      <c r="AS775" s="5"/>
    </row>
    <row r="776" spans="1:45" s="10" customFormat="1" ht="12.75" customHeight="1">
      <c r="A776" s="11"/>
      <c r="B776" s="11"/>
      <c r="C776" s="11"/>
      <c r="O776" s="116"/>
      <c r="P776" s="116"/>
      <c r="Q776" s="116"/>
      <c r="R776" s="116"/>
      <c r="AF776" s="5"/>
      <c r="AJ776" s="5"/>
      <c r="AK776" s="5"/>
      <c r="AP776" s="5"/>
      <c r="AQ776" s="5"/>
      <c r="AR776" s="5"/>
      <c r="AS776" s="5"/>
    </row>
    <row r="777" spans="1:45" s="10" customFormat="1" ht="12.75" customHeight="1">
      <c r="A777" s="11"/>
      <c r="B777" s="11"/>
      <c r="C777" s="11"/>
      <c r="O777" s="116"/>
      <c r="P777" s="116"/>
      <c r="Q777" s="116"/>
      <c r="R777" s="116"/>
      <c r="AF777" s="5"/>
      <c r="AJ777" s="5"/>
      <c r="AK777" s="5"/>
      <c r="AP777" s="5"/>
      <c r="AQ777" s="5"/>
      <c r="AR777" s="5"/>
      <c r="AS777" s="5"/>
    </row>
    <row r="778" spans="1:45" s="10" customFormat="1" ht="12.75" customHeight="1">
      <c r="A778" s="11"/>
      <c r="B778" s="11"/>
      <c r="C778" s="11"/>
      <c r="O778" s="116"/>
      <c r="P778" s="116"/>
      <c r="Q778" s="116"/>
      <c r="R778" s="116"/>
      <c r="AF778" s="5"/>
      <c r="AJ778" s="5"/>
      <c r="AK778" s="5"/>
      <c r="AP778" s="5"/>
      <c r="AQ778" s="5"/>
      <c r="AR778" s="5"/>
      <c r="AS778" s="5"/>
    </row>
    <row r="779" spans="1:45" s="10" customFormat="1" ht="12.75" customHeight="1">
      <c r="A779" s="11"/>
      <c r="B779" s="11"/>
      <c r="C779" s="11"/>
      <c r="O779" s="116"/>
      <c r="P779" s="116"/>
      <c r="Q779" s="116"/>
      <c r="R779" s="116"/>
      <c r="AF779" s="5"/>
      <c r="AJ779" s="5"/>
      <c r="AK779" s="5"/>
      <c r="AP779" s="5"/>
      <c r="AQ779" s="5"/>
      <c r="AR779" s="5"/>
      <c r="AS779" s="5"/>
    </row>
    <row r="780" spans="1:45" s="10" customFormat="1" ht="12.75" customHeight="1">
      <c r="A780" s="11"/>
      <c r="B780" s="11"/>
      <c r="C780" s="11"/>
      <c r="O780" s="116"/>
      <c r="P780" s="116"/>
      <c r="Q780" s="116"/>
      <c r="R780" s="116"/>
      <c r="AF780" s="5"/>
      <c r="AJ780" s="5"/>
      <c r="AK780" s="5"/>
      <c r="AP780" s="5"/>
      <c r="AQ780" s="5"/>
      <c r="AR780" s="5"/>
      <c r="AS780" s="5"/>
    </row>
    <row r="781" spans="1:45" s="10" customFormat="1" ht="12.75" customHeight="1">
      <c r="A781" s="11"/>
      <c r="B781" s="11"/>
      <c r="C781" s="11"/>
      <c r="O781" s="116"/>
      <c r="P781" s="116"/>
      <c r="Q781" s="116"/>
      <c r="R781" s="116"/>
      <c r="AF781" s="5"/>
      <c r="AJ781" s="5"/>
      <c r="AK781" s="5"/>
      <c r="AP781" s="5"/>
      <c r="AQ781" s="5"/>
      <c r="AR781" s="5"/>
      <c r="AS781" s="5"/>
    </row>
    <row r="782" spans="1:45" s="10" customFormat="1" ht="12.75" customHeight="1">
      <c r="A782" s="11"/>
      <c r="B782" s="11"/>
      <c r="C782" s="11"/>
      <c r="O782" s="116"/>
      <c r="P782" s="116"/>
      <c r="Q782" s="116"/>
      <c r="R782" s="116"/>
      <c r="AF782" s="5"/>
      <c r="AJ782" s="5"/>
      <c r="AK782" s="5"/>
      <c r="AP782" s="5"/>
      <c r="AQ782" s="5"/>
      <c r="AR782" s="5"/>
      <c r="AS782" s="5"/>
    </row>
    <row r="783" spans="1:45" s="10" customFormat="1" ht="12.75" customHeight="1">
      <c r="A783" s="11"/>
      <c r="B783" s="11"/>
      <c r="C783" s="11"/>
      <c r="O783" s="116"/>
      <c r="P783" s="116"/>
      <c r="Q783" s="116"/>
      <c r="R783" s="116"/>
      <c r="AF783" s="5"/>
      <c r="AJ783" s="5"/>
      <c r="AK783" s="5"/>
      <c r="AP783" s="5"/>
      <c r="AQ783" s="5"/>
      <c r="AR783" s="5"/>
      <c r="AS783" s="5"/>
    </row>
    <row r="784" spans="1:45" s="10" customFormat="1" ht="12.75" customHeight="1">
      <c r="A784" s="11"/>
      <c r="B784" s="11"/>
      <c r="C784" s="11"/>
      <c r="O784" s="116"/>
      <c r="P784" s="116"/>
      <c r="Q784" s="116"/>
      <c r="R784" s="116"/>
      <c r="AF784" s="5"/>
      <c r="AJ784" s="5"/>
      <c r="AK784" s="5"/>
      <c r="AP784" s="5"/>
      <c r="AQ784" s="5"/>
      <c r="AR784" s="5"/>
      <c r="AS784" s="5"/>
    </row>
    <row r="785" spans="1:45" s="10" customFormat="1" ht="12.75" customHeight="1">
      <c r="A785" s="11"/>
      <c r="B785" s="11"/>
      <c r="C785" s="11"/>
      <c r="O785" s="116"/>
      <c r="P785" s="116"/>
      <c r="Q785" s="116"/>
      <c r="R785" s="116"/>
      <c r="AF785" s="5"/>
      <c r="AJ785" s="5"/>
      <c r="AK785" s="5"/>
      <c r="AP785" s="5"/>
      <c r="AQ785" s="5"/>
      <c r="AR785" s="5"/>
      <c r="AS785" s="5"/>
    </row>
    <row r="786" spans="1:45" s="10" customFormat="1" ht="12.75" customHeight="1">
      <c r="A786" s="11"/>
      <c r="B786" s="11"/>
      <c r="C786" s="11"/>
      <c r="O786" s="116"/>
      <c r="P786" s="116"/>
      <c r="Q786" s="116"/>
      <c r="R786" s="116"/>
      <c r="AF786" s="5"/>
      <c r="AJ786" s="5"/>
      <c r="AK786" s="5"/>
      <c r="AP786" s="5"/>
      <c r="AQ786" s="5"/>
      <c r="AR786" s="5"/>
      <c r="AS786" s="5"/>
    </row>
    <row r="787" spans="1:45" s="10" customFormat="1" ht="12.75" customHeight="1">
      <c r="A787" s="11"/>
      <c r="B787" s="11"/>
      <c r="C787" s="11"/>
      <c r="O787" s="116"/>
      <c r="P787" s="116"/>
      <c r="Q787" s="116"/>
      <c r="R787" s="116"/>
      <c r="AF787" s="5"/>
      <c r="AJ787" s="5"/>
      <c r="AK787" s="5"/>
      <c r="AP787" s="5"/>
      <c r="AQ787" s="5"/>
      <c r="AR787" s="5"/>
      <c r="AS787" s="5"/>
    </row>
    <row r="788" spans="1:45" s="10" customFormat="1" ht="12.75" customHeight="1">
      <c r="A788" s="11"/>
      <c r="B788" s="11"/>
      <c r="C788" s="11"/>
      <c r="O788" s="116"/>
      <c r="P788" s="116"/>
      <c r="Q788" s="116"/>
      <c r="R788" s="116"/>
      <c r="AF788" s="5"/>
      <c r="AJ788" s="5"/>
      <c r="AK788" s="5"/>
      <c r="AP788" s="5"/>
      <c r="AQ788" s="5"/>
      <c r="AR788" s="5"/>
      <c r="AS788" s="5"/>
    </row>
    <row r="789" spans="1:45" s="10" customFormat="1" ht="12.75" customHeight="1">
      <c r="A789" s="11"/>
      <c r="B789" s="11"/>
      <c r="C789" s="11"/>
      <c r="O789" s="116"/>
      <c r="P789" s="116"/>
      <c r="Q789" s="116"/>
      <c r="R789" s="116"/>
      <c r="AF789" s="5"/>
      <c r="AJ789" s="5"/>
      <c r="AK789" s="5"/>
      <c r="AP789" s="5"/>
      <c r="AQ789" s="5"/>
      <c r="AR789" s="5"/>
      <c r="AS789" s="5"/>
    </row>
    <row r="790" spans="1:45" s="10" customFormat="1" ht="12.75" customHeight="1">
      <c r="A790" s="11"/>
      <c r="B790" s="11"/>
      <c r="C790" s="11"/>
      <c r="O790" s="116"/>
      <c r="P790" s="116"/>
      <c r="Q790" s="116"/>
      <c r="R790" s="116"/>
      <c r="AF790" s="5"/>
      <c r="AJ790" s="5"/>
      <c r="AK790" s="5"/>
      <c r="AP790" s="5"/>
      <c r="AQ790" s="5"/>
      <c r="AR790" s="5"/>
      <c r="AS790" s="5"/>
    </row>
    <row r="791" spans="1:45" s="10" customFormat="1" ht="12.75" customHeight="1">
      <c r="A791" s="11"/>
      <c r="B791" s="11"/>
      <c r="C791" s="11"/>
      <c r="O791" s="116"/>
      <c r="P791" s="116"/>
      <c r="Q791" s="116"/>
      <c r="R791" s="116"/>
      <c r="AF791" s="5"/>
      <c r="AJ791" s="5"/>
      <c r="AK791" s="5"/>
      <c r="AP791" s="5"/>
      <c r="AQ791" s="5"/>
      <c r="AR791" s="5"/>
      <c r="AS791" s="5"/>
    </row>
    <row r="792" spans="1:45" s="10" customFormat="1" ht="12.75" customHeight="1">
      <c r="A792" s="11"/>
      <c r="B792" s="11"/>
      <c r="C792" s="11"/>
      <c r="O792" s="116"/>
      <c r="P792" s="116"/>
      <c r="Q792" s="116"/>
      <c r="R792" s="116"/>
      <c r="AF792" s="5"/>
      <c r="AJ792" s="5"/>
      <c r="AK792" s="5"/>
      <c r="AP792" s="5"/>
      <c r="AQ792" s="5"/>
      <c r="AR792" s="5"/>
      <c r="AS792" s="5"/>
    </row>
    <row r="793" spans="1:45" s="10" customFormat="1" ht="12.75" customHeight="1">
      <c r="A793" s="11"/>
      <c r="B793" s="11"/>
      <c r="C793" s="11"/>
      <c r="O793" s="116"/>
      <c r="P793" s="116"/>
      <c r="Q793" s="116"/>
      <c r="R793" s="116"/>
      <c r="AF793" s="5"/>
      <c r="AJ793" s="5"/>
      <c r="AK793" s="5"/>
      <c r="AP793" s="5"/>
      <c r="AQ793" s="5"/>
      <c r="AR793" s="5"/>
      <c r="AS793" s="5"/>
    </row>
    <row r="794" spans="1:45" s="10" customFormat="1" ht="12.75" customHeight="1">
      <c r="A794" s="11"/>
      <c r="B794" s="11"/>
      <c r="C794" s="11"/>
      <c r="O794" s="116"/>
      <c r="P794" s="116"/>
      <c r="Q794" s="116"/>
      <c r="R794" s="116"/>
      <c r="AF794" s="5"/>
      <c r="AJ794" s="5"/>
      <c r="AK794" s="5"/>
      <c r="AP794" s="5"/>
      <c r="AQ794" s="5"/>
      <c r="AR794" s="5"/>
      <c r="AS794" s="5"/>
    </row>
    <row r="795" spans="1:45" s="10" customFormat="1" ht="12.75" customHeight="1">
      <c r="A795" s="11"/>
      <c r="B795" s="11"/>
      <c r="C795" s="11"/>
      <c r="O795" s="116"/>
      <c r="P795" s="116"/>
      <c r="Q795" s="116"/>
      <c r="R795" s="116"/>
      <c r="AF795" s="5"/>
      <c r="AJ795" s="5"/>
      <c r="AK795" s="5"/>
      <c r="AP795" s="5"/>
      <c r="AQ795" s="5"/>
      <c r="AR795" s="5"/>
      <c r="AS795" s="5"/>
    </row>
    <row r="796" spans="1:45" s="10" customFormat="1" ht="12.75" customHeight="1">
      <c r="A796" s="11"/>
      <c r="B796" s="11"/>
      <c r="C796" s="11"/>
      <c r="O796" s="116"/>
      <c r="P796" s="116"/>
      <c r="Q796" s="116"/>
      <c r="R796" s="116"/>
      <c r="AF796" s="5"/>
      <c r="AJ796" s="5"/>
      <c r="AK796" s="5"/>
      <c r="AP796" s="5"/>
      <c r="AQ796" s="5"/>
      <c r="AR796" s="5"/>
      <c r="AS796" s="5"/>
    </row>
    <row r="797" spans="1:45" s="10" customFormat="1" ht="12.75" customHeight="1">
      <c r="A797" s="11"/>
      <c r="B797" s="11"/>
      <c r="C797" s="11"/>
      <c r="O797" s="116"/>
      <c r="P797" s="116"/>
      <c r="Q797" s="116"/>
      <c r="R797" s="116"/>
      <c r="AF797" s="5"/>
      <c r="AJ797" s="5"/>
      <c r="AK797" s="5"/>
      <c r="AP797" s="5"/>
      <c r="AQ797" s="5"/>
      <c r="AR797" s="5"/>
      <c r="AS797" s="5"/>
    </row>
    <row r="798" spans="1:45" s="10" customFormat="1" ht="12.75" customHeight="1">
      <c r="A798" s="11"/>
      <c r="B798" s="11"/>
      <c r="C798" s="11"/>
      <c r="O798" s="116"/>
      <c r="P798" s="116"/>
      <c r="Q798" s="116"/>
      <c r="R798" s="116"/>
      <c r="AF798" s="5"/>
      <c r="AJ798" s="5"/>
      <c r="AK798" s="5"/>
      <c r="AP798" s="5"/>
      <c r="AQ798" s="5"/>
      <c r="AR798" s="5"/>
      <c r="AS798" s="5"/>
    </row>
    <row r="799" spans="1:45" s="10" customFormat="1" ht="12.75" customHeight="1">
      <c r="A799" s="11"/>
      <c r="B799" s="11"/>
      <c r="C799" s="11"/>
      <c r="O799" s="116"/>
      <c r="P799" s="116"/>
      <c r="Q799" s="116"/>
      <c r="R799" s="116"/>
      <c r="AF799" s="5"/>
      <c r="AJ799" s="5"/>
      <c r="AK799" s="5"/>
      <c r="AP799" s="5"/>
      <c r="AQ799" s="5"/>
      <c r="AR799" s="5"/>
      <c r="AS799" s="5"/>
    </row>
    <row r="800" spans="1:45" s="10" customFormat="1" ht="12.75" customHeight="1">
      <c r="A800" s="11"/>
      <c r="B800" s="11"/>
      <c r="C800" s="11"/>
      <c r="O800" s="116"/>
      <c r="P800" s="116"/>
      <c r="Q800" s="116"/>
      <c r="R800" s="116"/>
      <c r="AF800" s="5"/>
      <c r="AJ800" s="5"/>
      <c r="AK800" s="5"/>
      <c r="AP800" s="5"/>
      <c r="AQ800" s="5"/>
      <c r="AR800" s="5"/>
      <c r="AS800" s="5"/>
    </row>
    <row r="801" spans="1:45" s="10" customFormat="1" ht="12.75" customHeight="1">
      <c r="A801" s="11"/>
      <c r="B801" s="11"/>
      <c r="C801" s="11"/>
      <c r="O801" s="116"/>
      <c r="P801" s="116"/>
      <c r="Q801" s="116"/>
      <c r="R801" s="116"/>
      <c r="AF801" s="5"/>
      <c r="AJ801" s="5"/>
      <c r="AK801" s="5"/>
      <c r="AP801" s="5"/>
      <c r="AQ801" s="5"/>
      <c r="AR801" s="5"/>
      <c r="AS801" s="5"/>
    </row>
    <row r="802" spans="1:45" s="10" customFormat="1" ht="12.75" customHeight="1">
      <c r="A802" s="11"/>
      <c r="B802" s="11"/>
      <c r="C802" s="11"/>
      <c r="O802" s="116"/>
      <c r="P802" s="116"/>
      <c r="Q802" s="116"/>
      <c r="R802" s="116"/>
      <c r="AF802" s="5"/>
      <c r="AJ802" s="5"/>
      <c r="AK802" s="5"/>
      <c r="AP802" s="5"/>
      <c r="AQ802" s="5"/>
      <c r="AR802" s="5"/>
      <c r="AS802" s="5"/>
    </row>
    <row r="803" spans="1:45" s="10" customFormat="1" ht="12.75" customHeight="1">
      <c r="A803" s="11"/>
      <c r="B803" s="11"/>
      <c r="C803" s="11"/>
      <c r="O803" s="116"/>
      <c r="P803" s="116"/>
      <c r="Q803" s="116"/>
      <c r="R803" s="116"/>
      <c r="AF803" s="5"/>
      <c r="AJ803" s="5"/>
      <c r="AK803" s="5"/>
      <c r="AP803" s="5"/>
      <c r="AQ803" s="5"/>
      <c r="AR803" s="5"/>
      <c r="AS803" s="5"/>
    </row>
    <row r="804" spans="1:45" s="10" customFormat="1" ht="12.75" customHeight="1">
      <c r="A804" s="11"/>
      <c r="B804" s="11"/>
      <c r="C804" s="11"/>
      <c r="O804" s="116"/>
      <c r="P804" s="116"/>
      <c r="Q804" s="116"/>
      <c r="R804" s="116"/>
      <c r="AF804" s="5"/>
      <c r="AJ804" s="5"/>
      <c r="AK804" s="5"/>
      <c r="AP804" s="5"/>
      <c r="AQ804" s="5"/>
      <c r="AR804" s="5"/>
      <c r="AS804" s="5"/>
    </row>
    <row r="805" spans="1:45" s="10" customFormat="1" ht="12.75" customHeight="1">
      <c r="A805" s="11"/>
      <c r="B805" s="11"/>
      <c r="C805" s="11"/>
      <c r="O805" s="116"/>
      <c r="P805" s="116"/>
      <c r="Q805" s="116"/>
      <c r="R805" s="116"/>
      <c r="AF805" s="5"/>
      <c r="AJ805" s="5"/>
      <c r="AK805" s="5"/>
      <c r="AP805" s="5"/>
      <c r="AQ805" s="5"/>
      <c r="AR805" s="5"/>
      <c r="AS805" s="5"/>
    </row>
    <row r="806" spans="1:45" s="10" customFormat="1" ht="12.75" customHeight="1">
      <c r="A806" s="11"/>
      <c r="B806" s="11"/>
      <c r="C806" s="11"/>
      <c r="O806" s="116"/>
      <c r="P806" s="116"/>
      <c r="Q806" s="116"/>
      <c r="R806" s="116"/>
      <c r="AF806" s="5"/>
      <c r="AJ806" s="5"/>
      <c r="AK806" s="5"/>
      <c r="AP806" s="5"/>
      <c r="AQ806" s="5"/>
      <c r="AR806" s="5"/>
      <c r="AS806" s="5"/>
    </row>
    <row r="807" spans="1:45" s="10" customFormat="1" ht="12.75" customHeight="1">
      <c r="A807" s="11"/>
      <c r="B807" s="11"/>
      <c r="C807" s="11"/>
      <c r="O807" s="116"/>
      <c r="P807" s="116"/>
      <c r="Q807" s="116"/>
      <c r="R807" s="116"/>
      <c r="AF807" s="5"/>
      <c r="AJ807" s="5"/>
      <c r="AK807" s="5"/>
      <c r="AP807" s="5"/>
      <c r="AQ807" s="5"/>
      <c r="AR807" s="5"/>
      <c r="AS807" s="5"/>
    </row>
    <row r="808" spans="1:45" s="10" customFormat="1" ht="12.75" customHeight="1">
      <c r="A808" s="11"/>
      <c r="B808" s="11"/>
      <c r="C808" s="11"/>
      <c r="O808" s="116"/>
      <c r="P808" s="116"/>
      <c r="Q808" s="116"/>
      <c r="R808" s="116"/>
      <c r="AF808" s="5"/>
      <c r="AJ808" s="5"/>
      <c r="AK808" s="5"/>
      <c r="AP808" s="5"/>
      <c r="AQ808" s="5"/>
      <c r="AR808" s="5"/>
      <c r="AS808" s="5"/>
    </row>
    <row r="809" spans="1:45" s="10" customFormat="1" ht="12.75" customHeight="1">
      <c r="A809" s="11"/>
      <c r="B809" s="11"/>
      <c r="C809" s="11"/>
      <c r="O809" s="116"/>
      <c r="P809" s="116"/>
      <c r="Q809" s="116"/>
      <c r="R809" s="116"/>
      <c r="AF809" s="5"/>
      <c r="AJ809" s="5"/>
      <c r="AK809" s="5"/>
      <c r="AP809" s="5"/>
      <c r="AQ809" s="5"/>
      <c r="AR809" s="5"/>
      <c r="AS809" s="5"/>
    </row>
    <row r="810" spans="1:45" s="10" customFormat="1" ht="12.75" customHeight="1">
      <c r="A810" s="11"/>
      <c r="B810" s="11"/>
      <c r="C810" s="11"/>
      <c r="O810" s="116"/>
      <c r="P810" s="116"/>
      <c r="Q810" s="116"/>
      <c r="R810" s="116"/>
      <c r="AF810" s="5"/>
      <c r="AJ810" s="5"/>
      <c r="AK810" s="5"/>
      <c r="AP810" s="5"/>
      <c r="AQ810" s="5"/>
      <c r="AR810" s="5"/>
      <c r="AS810" s="5"/>
    </row>
    <row r="811" spans="1:45" s="10" customFormat="1" ht="12.75" customHeight="1">
      <c r="A811" s="11"/>
      <c r="B811" s="11"/>
      <c r="C811" s="11"/>
      <c r="O811" s="116"/>
      <c r="P811" s="116"/>
      <c r="Q811" s="116"/>
      <c r="R811" s="116"/>
      <c r="AF811" s="5"/>
      <c r="AJ811" s="5"/>
      <c r="AK811" s="5"/>
      <c r="AP811" s="5"/>
      <c r="AQ811" s="5"/>
      <c r="AR811" s="5"/>
      <c r="AS811" s="5"/>
    </row>
    <row r="812" spans="1:45" s="10" customFormat="1" ht="12.75" customHeight="1">
      <c r="A812" s="11"/>
      <c r="B812" s="11"/>
      <c r="C812" s="11"/>
      <c r="O812" s="116"/>
      <c r="P812" s="116"/>
      <c r="Q812" s="116"/>
      <c r="R812" s="116"/>
      <c r="AF812" s="5"/>
      <c r="AJ812" s="5"/>
      <c r="AK812" s="5"/>
      <c r="AP812" s="5"/>
      <c r="AQ812" s="5"/>
      <c r="AR812" s="5"/>
      <c r="AS812" s="5"/>
    </row>
    <row r="813" spans="1:45" s="10" customFormat="1" ht="12.75" customHeight="1">
      <c r="A813" s="11"/>
      <c r="B813" s="11"/>
      <c r="C813" s="11"/>
      <c r="O813" s="116"/>
      <c r="P813" s="116"/>
      <c r="Q813" s="116"/>
      <c r="R813" s="116"/>
      <c r="AF813" s="5"/>
      <c r="AJ813" s="5"/>
      <c r="AK813" s="5"/>
      <c r="AP813" s="5"/>
      <c r="AQ813" s="5"/>
      <c r="AR813" s="5"/>
      <c r="AS813" s="5"/>
    </row>
    <row r="814" spans="1:45" s="10" customFormat="1" ht="12.75" customHeight="1">
      <c r="A814" s="11"/>
      <c r="B814" s="11"/>
      <c r="C814" s="11"/>
      <c r="O814" s="116"/>
      <c r="P814" s="116"/>
      <c r="Q814" s="116"/>
      <c r="R814" s="116"/>
      <c r="AF814" s="5"/>
      <c r="AJ814" s="5"/>
      <c r="AK814" s="5"/>
      <c r="AP814" s="5"/>
      <c r="AQ814" s="5"/>
      <c r="AR814" s="5"/>
      <c r="AS814" s="5"/>
    </row>
    <row r="815" spans="1:45" s="10" customFormat="1" ht="12.75" customHeight="1">
      <c r="A815" s="11"/>
      <c r="B815" s="11"/>
      <c r="C815" s="11"/>
      <c r="O815" s="116"/>
      <c r="P815" s="116"/>
      <c r="Q815" s="116"/>
      <c r="R815" s="116"/>
      <c r="AF815" s="5"/>
      <c r="AJ815" s="5"/>
      <c r="AK815" s="5"/>
      <c r="AP815" s="5"/>
      <c r="AQ815" s="5"/>
      <c r="AR815" s="5"/>
      <c r="AS815" s="5"/>
    </row>
    <row r="816" spans="1:45" s="10" customFormat="1" ht="12.75" customHeight="1">
      <c r="A816" s="11"/>
      <c r="B816" s="11"/>
      <c r="C816" s="11"/>
      <c r="O816" s="116"/>
      <c r="P816" s="116"/>
      <c r="Q816" s="116"/>
      <c r="R816" s="116"/>
      <c r="AF816" s="5"/>
      <c r="AJ816" s="5"/>
      <c r="AK816" s="5"/>
      <c r="AP816" s="5"/>
      <c r="AQ816" s="5"/>
      <c r="AR816" s="5"/>
      <c r="AS816" s="5"/>
    </row>
    <row r="817" spans="1:45" s="10" customFormat="1" ht="12.75" customHeight="1">
      <c r="A817" s="11"/>
      <c r="B817" s="11"/>
      <c r="C817" s="11"/>
      <c r="O817" s="116"/>
      <c r="P817" s="116"/>
      <c r="Q817" s="116"/>
      <c r="R817" s="116"/>
      <c r="AF817" s="5"/>
      <c r="AJ817" s="5"/>
      <c r="AK817" s="5"/>
      <c r="AP817" s="5"/>
      <c r="AQ817" s="5"/>
      <c r="AR817" s="5"/>
      <c r="AS817" s="5"/>
    </row>
    <row r="818" spans="1:45" s="10" customFormat="1" ht="12.75" customHeight="1">
      <c r="A818" s="11"/>
      <c r="B818" s="11"/>
      <c r="C818" s="11"/>
      <c r="O818" s="116"/>
      <c r="P818" s="116"/>
      <c r="Q818" s="116"/>
      <c r="R818" s="116"/>
      <c r="AF818" s="5"/>
      <c r="AJ818" s="5"/>
      <c r="AK818" s="5"/>
      <c r="AP818" s="5"/>
      <c r="AQ818" s="5"/>
      <c r="AR818" s="5"/>
      <c r="AS818" s="5"/>
    </row>
    <row r="819" spans="1:45" s="10" customFormat="1" ht="12.75" customHeight="1">
      <c r="A819" s="11"/>
      <c r="B819" s="11"/>
      <c r="C819" s="11"/>
      <c r="O819" s="116"/>
      <c r="P819" s="116"/>
      <c r="Q819" s="116"/>
      <c r="R819" s="116"/>
      <c r="AF819" s="5"/>
      <c r="AJ819" s="5"/>
      <c r="AK819" s="5"/>
      <c r="AP819" s="5"/>
      <c r="AQ819" s="5"/>
      <c r="AR819" s="5"/>
      <c r="AS819" s="5"/>
    </row>
    <row r="820" spans="1:45" s="10" customFormat="1" ht="12.75" customHeight="1">
      <c r="A820" s="11"/>
      <c r="B820" s="11"/>
      <c r="C820" s="11"/>
      <c r="O820" s="116"/>
      <c r="P820" s="116"/>
      <c r="Q820" s="116"/>
      <c r="R820" s="116"/>
      <c r="AF820" s="5"/>
      <c r="AJ820" s="5"/>
      <c r="AK820" s="5"/>
      <c r="AP820" s="5"/>
      <c r="AQ820" s="5"/>
      <c r="AR820" s="5"/>
      <c r="AS820" s="5"/>
    </row>
    <row r="821" spans="1:45" s="10" customFormat="1" ht="12.75" customHeight="1">
      <c r="A821" s="11"/>
      <c r="B821" s="11"/>
      <c r="C821" s="11"/>
      <c r="O821" s="116"/>
      <c r="P821" s="116"/>
      <c r="Q821" s="116"/>
      <c r="R821" s="116"/>
      <c r="AF821" s="5"/>
      <c r="AJ821" s="5"/>
      <c r="AK821" s="5"/>
      <c r="AP821" s="5"/>
      <c r="AQ821" s="5"/>
      <c r="AR821" s="5"/>
      <c r="AS821" s="5"/>
    </row>
    <row r="822" spans="1:45" s="10" customFormat="1" ht="12.75" customHeight="1">
      <c r="A822" s="11"/>
      <c r="B822" s="11"/>
      <c r="C822" s="11"/>
      <c r="O822" s="116"/>
      <c r="P822" s="116"/>
      <c r="Q822" s="116"/>
      <c r="R822" s="116"/>
      <c r="AF822" s="5"/>
      <c r="AJ822" s="5"/>
      <c r="AK822" s="5"/>
      <c r="AP822" s="5"/>
      <c r="AQ822" s="5"/>
      <c r="AR822" s="5"/>
      <c r="AS822" s="5"/>
    </row>
    <row r="823" spans="1:45" s="10" customFormat="1" ht="12.75" customHeight="1">
      <c r="A823" s="11"/>
      <c r="B823" s="11"/>
      <c r="C823" s="11"/>
      <c r="O823" s="116"/>
      <c r="P823" s="116"/>
      <c r="Q823" s="116"/>
      <c r="R823" s="116"/>
      <c r="AF823" s="5"/>
      <c r="AJ823" s="5"/>
      <c r="AK823" s="5"/>
      <c r="AP823" s="5"/>
      <c r="AQ823" s="5"/>
      <c r="AR823" s="5"/>
      <c r="AS823" s="5"/>
    </row>
    <row r="824" spans="1:45" s="10" customFormat="1" ht="12.75" customHeight="1">
      <c r="A824" s="11"/>
      <c r="B824" s="11"/>
      <c r="C824" s="11"/>
      <c r="O824" s="116"/>
      <c r="P824" s="116"/>
      <c r="Q824" s="116"/>
      <c r="R824" s="116"/>
      <c r="AF824" s="5"/>
      <c r="AJ824" s="5"/>
      <c r="AK824" s="5"/>
      <c r="AP824" s="5"/>
      <c r="AQ824" s="5"/>
      <c r="AR824" s="5"/>
      <c r="AS824" s="5"/>
    </row>
    <row r="825" spans="1:45" s="10" customFormat="1" ht="12.75" customHeight="1">
      <c r="A825" s="11"/>
      <c r="B825" s="11"/>
      <c r="C825" s="11"/>
      <c r="O825" s="116"/>
      <c r="P825" s="116"/>
      <c r="Q825" s="116"/>
      <c r="R825" s="116"/>
      <c r="AF825" s="5"/>
      <c r="AJ825" s="5"/>
      <c r="AK825" s="5"/>
      <c r="AP825" s="5"/>
      <c r="AQ825" s="5"/>
      <c r="AR825" s="5"/>
      <c r="AS825" s="5"/>
    </row>
    <row r="826" spans="1:45" s="10" customFormat="1" ht="12.75" customHeight="1">
      <c r="A826" s="11"/>
      <c r="B826" s="11"/>
      <c r="C826" s="11"/>
      <c r="O826" s="116"/>
      <c r="P826" s="116"/>
      <c r="Q826" s="116"/>
      <c r="R826" s="116"/>
      <c r="AF826" s="5"/>
      <c r="AJ826" s="5"/>
      <c r="AK826" s="5"/>
      <c r="AP826" s="5"/>
      <c r="AQ826" s="5"/>
      <c r="AR826" s="5"/>
      <c r="AS826" s="5"/>
    </row>
    <row r="827" spans="1:45" s="10" customFormat="1" ht="12.75" customHeight="1">
      <c r="A827" s="11"/>
      <c r="B827" s="11"/>
      <c r="C827" s="11"/>
      <c r="O827" s="116"/>
      <c r="P827" s="116"/>
      <c r="Q827" s="116"/>
      <c r="R827" s="116"/>
      <c r="AF827" s="5"/>
      <c r="AJ827" s="5"/>
      <c r="AK827" s="5"/>
      <c r="AP827" s="5"/>
      <c r="AQ827" s="5"/>
      <c r="AR827" s="5"/>
      <c r="AS827" s="5"/>
    </row>
    <row r="828" spans="1:45" s="10" customFormat="1" ht="12.75" customHeight="1">
      <c r="A828" s="11"/>
      <c r="B828" s="11"/>
      <c r="C828" s="11"/>
      <c r="O828" s="116"/>
      <c r="P828" s="116"/>
      <c r="Q828" s="116"/>
      <c r="R828" s="116"/>
      <c r="AF828" s="5"/>
      <c r="AJ828" s="5"/>
      <c r="AK828" s="5"/>
      <c r="AP828" s="5"/>
      <c r="AQ828" s="5"/>
      <c r="AR828" s="5"/>
      <c r="AS828" s="5"/>
    </row>
    <row r="829" spans="1:45" s="10" customFormat="1" ht="12.75" customHeight="1">
      <c r="A829" s="11"/>
      <c r="B829" s="11"/>
      <c r="C829" s="11"/>
      <c r="O829" s="116"/>
      <c r="P829" s="116"/>
      <c r="Q829" s="116"/>
      <c r="R829" s="116"/>
      <c r="AF829" s="5"/>
      <c r="AJ829" s="5"/>
      <c r="AK829" s="5"/>
      <c r="AP829" s="5"/>
      <c r="AQ829" s="5"/>
      <c r="AR829" s="5"/>
      <c r="AS829" s="5"/>
    </row>
    <row r="830" spans="1:45" s="10" customFormat="1" ht="12.75" customHeight="1">
      <c r="A830" s="11"/>
      <c r="B830" s="11"/>
      <c r="C830" s="11"/>
      <c r="O830" s="116"/>
      <c r="P830" s="116"/>
      <c r="Q830" s="116"/>
      <c r="R830" s="116"/>
      <c r="AF830" s="5"/>
      <c r="AJ830" s="5"/>
      <c r="AK830" s="5"/>
      <c r="AP830" s="5"/>
      <c r="AQ830" s="5"/>
      <c r="AR830" s="5"/>
      <c r="AS830" s="5"/>
    </row>
    <row r="831" spans="1:45" s="10" customFormat="1" ht="12.75" customHeight="1">
      <c r="A831" s="11"/>
      <c r="B831" s="11"/>
      <c r="C831" s="11"/>
      <c r="O831" s="116"/>
      <c r="P831" s="116"/>
      <c r="Q831" s="116"/>
      <c r="R831" s="116"/>
      <c r="AF831" s="5"/>
      <c r="AJ831" s="5"/>
      <c r="AK831" s="5"/>
      <c r="AP831" s="5"/>
      <c r="AQ831" s="5"/>
      <c r="AR831" s="5"/>
      <c r="AS831" s="5"/>
    </row>
    <row r="832" spans="1:45" s="10" customFormat="1" ht="12.75" customHeight="1">
      <c r="A832" s="11"/>
      <c r="B832" s="11"/>
      <c r="C832" s="11"/>
      <c r="O832" s="116"/>
      <c r="P832" s="116"/>
      <c r="Q832" s="116"/>
      <c r="R832" s="116"/>
      <c r="AF832" s="5"/>
      <c r="AJ832" s="5"/>
      <c r="AK832" s="5"/>
      <c r="AP832" s="5"/>
      <c r="AQ832" s="5"/>
      <c r="AR832" s="5"/>
      <c r="AS832" s="5"/>
    </row>
    <row r="833" spans="1:45" s="10" customFormat="1" ht="12.75" customHeight="1">
      <c r="A833" s="11"/>
      <c r="B833" s="11"/>
      <c r="C833" s="11"/>
      <c r="O833" s="116"/>
      <c r="P833" s="116"/>
      <c r="Q833" s="116"/>
      <c r="R833" s="116"/>
      <c r="AF833" s="5"/>
      <c r="AJ833" s="5"/>
      <c r="AK833" s="5"/>
      <c r="AP833" s="5"/>
      <c r="AQ833" s="5"/>
      <c r="AR833" s="5"/>
      <c r="AS833" s="5"/>
    </row>
    <row r="834" spans="1:45" s="10" customFormat="1" ht="12.75" customHeight="1">
      <c r="A834" s="11"/>
      <c r="B834" s="11"/>
      <c r="C834" s="11"/>
      <c r="O834" s="116"/>
      <c r="P834" s="116"/>
      <c r="Q834" s="116"/>
      <c r="R834" s="116"/>
      <c r="AF834" s="5"/>
      <c r="AJ834" s="5"/>
      <c r="AK834" s="5"/>
      <c r="AP834" s="5"/>
      <c r="AQ834" s="5"/>
      <c r="AR834" s="5"/>
      <c r="AS834" s="5"/>
    </row>
    <row r="835" spans="1:45" s="10" customFormat="1" ht="12.75" customHeight="1">
      <c r="A835" s="11"/>
      <c r="B835" s="11"/>
      <c r="C835" s="11"/>
      <c r="O835" s="116"/>
      <c r="P835" s="116"/>
      <c r="Q835" s="116"/>
      <c r="R835" s="116"/>
      <c r="AF835" s="5"/>
      <c r="AJ835" s="5"/>
      <c r="AK835" s="5"/>
      <c r="AP835" s="5"/>
      <c r="AQ835" s="5"/>
      <c r="AR835" s="5"/>
      <c r="AS835" s="5"/>
    </row>
    <row r="836" spans="1:45" s="10" customFormat="1" ht="12.75" customHeight="1">
      <c r="A836" s="11"/>
      <c r="B836" s="11"/>
      <c r="C836" s="11"/>
      <c r="O836" s="116"/>
      <c r="P836" s="116"/>
      <c r="Q836" s="116"/>
      <c r="R836" s="116"/>
      <c r="AF836" s="5"/>
      <c r="AJ836" s="5"/>
      <c r="AK836" s="5"/>
      <c r="AP836" s="5"/>
      <c r="AQ836" s="5"/>
      <c r="AR836" s="5"/>
      <c r="AS836" s="5"/>
    </row>
    <row r="837" spans="1:45" s="10" customFormat="1" ht="12.75" customHeight="1">
      <c r="A837" s="11"/>
      <c r="B837" s="11"/>
      <c r="C837" s="11"/>
      <c r="O837" s="116"/>
      <c r="P837" s="116"/>
      <c r="Q837" s="116"/>
      <c r="R837" s="116"/>
      <c r="AF837" s="5"/>
      <c r="AJ837" s="5"/>
      <c r="AK837" s="5"/>
      <c r="AP837" s="5"/>
      <c r="AQ837" s="5"/>
      <c r="AR837" s="5"/>
      <c r="AS837" s="5"/>
    </row>
    <row r="838" spans="1:45" s="10" customFormat="1" ht="12.75" customHeight="1">
      <c r="A838" s="11"/>
      <c r="B838" s="11"/>
      <c r="C838" s="11"/>
      <c r="O838" s="116"/>
      <c r="P838" s="116"/>
      <c r="Q838" s="116"/>
      <c r="R838" s="116"/>
      <c r="AF838" s="5"/>
      <c r="AJ838" s="5"/>
      <c r="AK838" s="5"/>
      <c r="AP838" s="5"/>
      <c r="AQ838" s="5"/>
      <c r="AR838" s="5"/>
      <c r="AS838" s="5"/>
    </row>
    <row r="839" spans="1:45" s="10" customFormat="1" ht="12.75" customHeight="1">
      <c r="A839" s="11"/>
      <c r="B839" s="11"/>
      <c r="C839" s="11"/>
      <c r="O839" s="116"/>
      <c r="P839" s="116"/>
      <c r="Q839" s="116"/>
      <c r="R839" s="116"/>
      <c r="AF839" s="5"/>
      <c r="AJ839" s="5"/>
      <c r="AK839" s="5"/>
      <c r="AP839" s="5"/>
      <c r="AQ839" s="5"/>
      <c r="AR839" s="5"/>
      <c r="AS839" s="5"/>
    </row>
    <row r="840" spans="1:45" s="10" customFormat="1" ht="12.75" customHeight="1">
      <c r="A840" s="11"/>
      <c r="B840" s="11"/>
      <c r="C840" s="11"/>
      <c r="O840" s="116"/>
      <c r="P840" s="116"/>
      <c r="Q840" s="116"/>
      <c r="R840" s="116"/>
      <c r="AF840" s="5"/>
      <c r="AJ840" s="5"/>
      <c r="AK840" s="5"/>
      <c r="AP840" s="5"/>
      <c r="AQ840" s="5"/>
      <c r="AR840" s="5"/>
      <c r="AS840" s="5"/>
    </row>
    <row r="841" spans="1:45" s="10" customFormat="1" ht="12.75" customHeight="1">
      <c r="A841" s="11"/>
      <c r="B841" s="11"/>
      <c r="C841" s="11"/>
      <c r="O841" s="116"/>
      <c r="P841" s="116"/>
      <c r="Q841" s="116"/>
      <c r="R841" s="116"/>
      <c r="AF841" s="5"/>
      <c r="AJ841" s="5"/>
      <c r="AK841" s="5"/>
      <c r="AP841" s="5"/>
      <c r="AQ841" s="5"/>
      <c r="AR841" s="5"/>
      <c r="AS841" s="5"/>
    </row>
    <row r="842" spans="1:45" s="10" customFormat="1" ht="12.75" customHeight="1">
      <c r="A842" s="11"/>
      <c r="B842" s="11"/>
      <c r="C842" s="11"/>
      <c r="O842" s="116"/>
      <c r="P842" s="116"/>
      <c r="Q842" s="116"/>
      <c r="R842" s="116"/>
      <c r="AF842" s="5"/>
      <c r="AJ842" s="5"/>
      <c r="AK842" s="5"/>
      <c r="AP842" s="5"/>
      <c r="AQ842" s="5"/>
      <c r="AR842" s="5"/>
      <c r="AS842" s="5"/>
    </row>
    <row r="843" spans="1:45" s="10" customFormat="1" ht="12.75" customHeight="1">
      <c r="A843" s="11"/>
      <c r="B843" s="11"/>
      <c r="C843" s="11"/>
      <c r="O843" s="116"/>
      <c r="P843" s="116"/>
      <c r="Q843" s="116"/>
      <c r="R843" s="116"/>
      <c r="AF843" s="5"/>
      <c r="AJ843" s="5"/>
      <c r="AK843" s="5"/>
      <c r="AP843" s="5"/>
      <c r="AQ843" s="5"/>
      <c r="AR843" s="5"/>
      <c r="AS843" s="5"/>
    </row>
    <row r="844" spans="1:45" s="10" customFormat="1" ht="12.75" customHeight="1">
      <c r="A844" s="11"/>
      <c r="B844" s="11"/>
      <c r="C844" s="11"/>
      <c r="O844" s="116"/>
      <c r="P844" s="116"/>
      <c r="Q844" s="116"/>
      <c r="R844" s="116"/>
      <c r="AF844" s="5"/>
      <c r="AJ844" s="5"/>
      <c r="AK844" s="5"/>
      <c r="AP844" s="5"/>
      <c r="AQ844" s="5"/>
      <c r="AR844" s="5"/>
      <c r="AS844" s="5"/>
    </row>
    <row r="845" spans="1:45" s="10" customFormat="1" ht="12.75" customHeight="1">
      <c r="A845" s="11"/>
      <c r="B845" s="11"/>
      <c r="C845" s="11"/>
      <c r="O845" s="116"/>
      <c r="P845" s="116"/>
      <c r="Q845" s="116"/>
      <c r="R845" s="116"/>
      <c r="AF845" s="5"/>
      <c r="AJ845" s="5"/>
      <c r="AK845" s="5"/>
      <c r="AP845" s="5"/>
      <c r="AQ845" s="5"/>
      <c r="AR845" s="5"/>
      <c r="AS845" s="5"/>
    </row>
    <row r="846" spans="1:45" s="10" customFormat="1" ht="12.75" customHeight="1">
      <c r="A846" s="11"/>
      <c r="B846" s="11"/>
      <c r="C846" s="11"/>
      <c r="O846" s="116"/>
      <c r="P846" s="116"/>
      <c r="Q846" s="116"/>
      <c r="R846" s="116"/>
      <c r="AF846" s="5"/>
      <c r="AJ846" s="5"/>
      <c r="AK846" s="5"/>
      <c r="AP846" s="5"/>
      <c r="AQ846" s="5"/>
      <c r="AR846" s="5"/>
      <c r="AS846" s="5"/>
    </row>
    <row r="847" spans="1:45" s="10" customFormat="1" ht="12.75" customHeight="1">
      <c r="A847" s="11"/>
      <c r="B847" s="11"/>
      <c r="C847" s="11"/>
      <c r="O847" s="116"/>
      <c r="P847" s="116"/>
      <c r="Q847" s="116"/>
      <c r="R847" s="116"/>
      <c r="AF847" s="5"/>
      <c r="AJ847" s="5"/>
      <c r="AK847" s="5"/>
      <c r="AP847" s="5"/>
      <c r="AQ847" s="5"/>
      <c r="AR847" s="5"/>
      <c r="AS847" s="5"/>
    </row>
    <row r="848" spans="1:45" s="10" customFormat="1" ht="12.75" customHeight="1">
      <c r="A848" s="11"/>
      <c r="B848" s="11"/>
      <c r="C848" s="11"/>
      <c r="O848" s="116"/>
      <c r="P848" s="116"/>
      <c r="Q848" s="116"/>
      <c r="R848" s="116"/>
      <c r="AF848" s="5"/>
      <c r="AJ848" s="5"/>
      <c r="AK848" s="5"/>
      <c r="AP848" s="5"/>
      <c r="AQ848" s="5"/>
      <c r="AR848" s="5"/>
      <c r="AS848" s="5"/>
    </row>
    <row r="849" spans="1:45" s="10" customFormat="1" ht="12.75" customHeight="1">
      <c r="A849" s="11"/>
      <c r="B849" s="11"/>
      <c r="C849" s="11"/>
      <c r="O849" s="116"/>
      <c r="P849" s="116"/>
      <c r="Q849" s="116"/>
      <c r="R849" s="116"/>
      <c r="AF849" s="5"/>
      <c r="AJ849" s="5"/>
      <c r="AK849" s="5"/>
      <c r="AP849" s="5"/>
      <c r="AQ849" s="5"/>
      <c r="AR849" s="5"/>
      <c r="AS849" s="5"/>
    </row>
    <row r="850" spans="1:45" s="10" customFormat="1" ht="12.75" customHeight="1">
      <c r="A850" s="11"/>
      <c r="B850" s="11"/>
      <c r="C850" s="11"/>
      <c r="O850" s="116"/>
      <c r="P850" s="116"/>
      <c r="Q850" s="116"/>
      <c r="R850" s="116"/>
      <c r="AF850" s="5"/>
      <c r="AJ850" s="5"/>
      <c r="AK850" s="5"/>
      <c r="AP850" s="5"/>
      <c r="AQ850" s="5"/>
      <c r="AR850" s="5"/>
      <c r="AS850" s="5"/>
    </row>
    <row r="851" spans="1:45" s="10" customFormat="1" ht="12.75" customHeight="1">
      <c r="A851" s="11"/>
      <c r="B851" s="11"/>
      <c r="C851" s="11"/>
      <c r="O851" s="116"/>
      <c r="P851" s="116"/>
      <c r="Q851" s="116"/>
      <c r="R851" s="116"/>
      <c r="AF851" s="5"/>
      <c r="AJ851" s="5"/>
      <c r="AK851" s="5"/>
      <c r="AP851" s="5"/>
      <c r="AQ851" s="5"/>
      <c r="AR851" s="5"/>
      <c r="AS851" s="5"/>
    </row>
    <row r="852" spans="1:45" s="10" customFormat="1" ht="12.75" customHeight="1">
      <c r="A852" s="11"/>
      <c r="B852" s="11"/>
      <c r="C852" s="11"/>
      <c r="O852" s="116"/>
      <c r="P852" s="116"/>
      <c r="Q852" s="116"/>
      <c r="R852" s="116"/>
      <c r="AF852" s="5"/>
      <c r="AJ852" s="5"/>
      <c r="AK852" s="5"/>
      <c r="AP852" s="5"/>
      <c r="AQ852" s="5"/>
      <c r="AR852" s="5"/>
      <c r="AS852" s="5"/>
    </row>
    <row r="853" spans="1:45" s="10" customFormat="1" ht="12.75" customHeight="1">
      <c r="A853" s="11"/>
      <c r="B853" s="11"/>
      <c r="C853" s="11"/>
      <c r="O853" s="116"/>
      <c r="P853" s="116"/>
      <c r="Q853" s="116"/>
      <c r="R853" s="116"/>
      <c r="AF853" s="5"/>
      <c r="AJ853" s="5"/>
      <c r="AK853" s="5"/>
      <c r="AP853" s="5"/>
      <c r="AQ853" s="5"/>
      <c r="AR853" s="5"/>
      <c r="AS853" s="5"/>
    </row>
    <row r="854" spans="1:45" s="10" customFormat="1" ht="12.75" customHeight="1">
      <c r="A854" s="11"/>
      <c r="B854" s="11"/>
      <c r="C854" s="11"/>
      <c r="O854" s="116"/>
      <c r="P854" s="116"/>
      <c r="Q854" s="116"/>
      <c r="R854" s="116"/>
      <c r="AF854" s="5"/>
      <c r="AJ854" s="5"/>
      <c r="AK854" s="5"/>
      <c r="AP854" s="5"/>
      <c r="AQ854" s="5"/>
      <c r="AR854" s="5"/>
      <c r="AS854" s="5"/>
    </row>
    <row r="855" spans="1:45" s="10" customFormat="1" ht="12.75" customHeight="1">
      <c r="A855" s="11"/>
      <c r="B855" s="11"/>
      <c r="C855" s="11"/>
      <c r="O855" s="116"/>
      <c r="P855" s="116"/>
      <c r="Q855" s="116"/>
      <c r="R855" s="116"/>
      <c r="AF855" s="5"/>
      <c r="AJ855" s="5"/>
      <c r="AK855" s="5"/>
      <c r="AP855" s="5"/>
      <c r="AQ855" s="5"/>
      <c r="AR855" s="5"/>
      <c r="AS855" s="5"/>
    </row>
    <row r="856" spans="1:45" s="10" customFormat="1" ht="12.75" customHeight="1">
      <c r="A856" s="11"/>
      <c r="B856" s="11"/>
      <c r="C856" s="11"/>
      <c r="O856" s="116"/>
      <c r="P856" s="116"/>
      <c r="Q856" s="116"/>
      <c r="R856" s="116"/>
      <c r="AF856" s="5"/>
      <c r="AJ856" s="5"/>
      <c r="AK856" s="5"/>
      <c r="AP856" s="5"/>
      <c r="AQ856" s="5"/>
      <c r="AR856" s="5"/>
      <c r="AS856" s="5"/>
    </row>
    <row r="857" spans="1:45" s="10" customFormat="1" ht="12.75" customHeight="1">
      <c r="A857" s="11"/>
      <c r="B857" s="11"/>
      <c r="C857" s="11"/>
      <c r="O857" s="116"/>
      <c r="P857" s="116"/>
      <c r="Q857" s="116"/>
      <c r="R857" s="116"/>
      <c r="AF857" s="5"/>
      <c r="AJ857" s="5"/>
      <c r="AK857" s="5"/>
      <c r="AP857" s="5"/>
      <c r="AQ857" s="5"/>
      <c r="AR857" s="5"/>
      <c r="AS857" s="5"/>
    </row>
    <row r="858" spans="1:45" s="10" customFormat="1" ht="12.75" customHeight="1">
      <c r="A858" s="11"/>
      <c r="B858" s="11"/>
      <c r="C858" s="11"/>
      <c r="O858" s="116"/>
      <c r="P858" s="116"/>
      <c r="Q858" s="116"/>
      <c r="R858" s="116"/>
      <c r="AF858" s="5"/>
      <c r="AJ858" s="5"/>
      <c r="AK858" s="5"/>
      <c r="AP858" s="5"/>
      <c r="AQ858" s="5"/>
      <c r="AR858" s="5"/>
      <c r="AS858" s="5"/>
    </row>
    <row r="859" spans="1:45" s="10" customFormat="1" ht="12.75" customHeight="1">
      <c r="A859" s="11"/>
      <c r="B859" s="11"/>
      <c r="C859" s="11"/>
      <c r="O859" s="116"/>
      <c r="P859" s="116"/>
      <c r="Q859" s="116"/>
      <c r="R859" s="116"/>
      <c r="AF859" s="5"/>
      <c r="AJ859" s="5"/>
      <c r="AK859" s="5"/>
      <c r="AP859" s="5"/>
      <c r="AQ859" s="5"/>
      <c r="AR859" s="5"/>
      <c r="AS859" s="5"/>
    </row>
    <row r="860" spans="1:45" s="10" customFormat="1" ht="12.75" customHeight="1">
      <c r="A860" s="11"/>
      <c r="B860" s="11"/>
      <c r="C860" s="11"/>
      <c r="O860" s="116"/>
      <c r="P860" s="116"/>
      <c r="Q860" s="116"/>
      <c r="R860" s="116"/>
      <c r="AF860" s="5"/>
      <c r="AJ860" s="5"/>
      <c r="AK860" s="5"/>
      <c r="AP860" s="5"/>
      <c r="AQ860" s="5"/>
      <c r="AR860" s="5"/>
      <c r="AS860" s="5"/>
    </row>
    <row r="861" spans="1:45" s="10" customFormat="1" ht="12.75" customHeight="1">
      <c r="A861" s="11"/>
      <c r="B861" s="11"/>
      <c r="C861" s="11"/>
      <c r="O861" s="116"/>
      <c r="P861" s="116"/>
      <c r="Q861" s="116"/>
      <c r="R861" s="116"/>
      <c r="AF861" s="5"/>
      <c r="AJ861" s="5"/>
      <c r="AK861" s="5"/>
      <c r="AP861" s="5"/>
      <c r="AQ861" s="5"/>
      <c r="AR861" s="5"/>
      <c r="AS861" s="5"/>
    </row>
    <row r="862" spans="1:45" s="10" customFormat="1" ht="12.75" customHeight="1">
      <c r="A862" s="11"/>
      <c r="B862" s="11"/>
      <c r="C862" s="11"/>
      <c r="O862" s="116"/>
      <c r="P862" s="116"/>
      <c r="Q862" s="116"/>
      <c r="R862" s="116"/>
      <c r="AF862" s="5"/>
      <c r="AJ862" s="5"/>
      <c r="AK862" s="5"/>
      <c r="AP862" s="5"/>
      <c r="AQ862" s="5"/>
      <c r="AR862" s="5"/>
      <c r="AS862" s="5"/>
    </row>
    <row r="863" spans="1:45" s="10" customFormat="1" ht="12.75" customHeight="1">
      <c r="A863" s="11"/>
      <c r="B863" s="11"/>
      <c r="C863" s="11"/>
      <c r="O863" s="116"/>
      <c r="P863" s="116"/>
      <c r="Q863" s="116"/>
      <c r="R863" s="116"/>
      <c r="AF863" s="5"/>
      <c r="AJ863" s="5"/>
      <c r="AK863" s="5"/>
      <c r="AP863" s="5"/>
      <c r="AQ863" s="5"/>
      <c r="AR863" s="5"/>
      <c r="AS863" s="5"/>
    </row>
    <row r="864" spans="1:45" s="10" customFormat="1" ht="12.75" customHeight="1">
      <c r="A864" s="11"/>
      <c r="B864" s="11"/>
      <c r="C864" s="11"/>
      <c r="O864" s="116"/>
      <c r="P864" s="116"/>
      <c r="Q864" s="116"/>
      <c r="R864" s="116"/>
      <c r="AF864" s="5"/>
      <c r="AJ864" s="5"/>
      <c r="AK864" s="5"/>
      <c r="AP864" s="5"/>
      <c r="AQ864" s="5"/>
      <c r="AR864" s="5"/>
      <c r="AS864" s="5"/>
    </row>
    <row r="865" spans="1:45" s="10" customFormat="1" ht="12.75" customHeight="1">
      <c r="A865" s="11"/>
      <c r="B865" s="11"/>
      <c r="C865" s="11"/>
      <c r="O865" s="116"/>
      <c r="P865" s="116"/>
      <c r="Q865" s="116"/>
      <c r="R865" s="116"/>
      <c r="AF865" s="5"/>
      <c r="AJ865" s="5"/>
      <c r="AK865" s="5"/>
      <c r="AP865" s="5"/>
      <c r="AQ865" s="5"/>
      <c r="AR865" s="5"/>
      <c r="AS865" s="5"/>
    </row>
    <row r="866" spans="1:45" s="10" customFormat="1" ht="12.75" customHeight="1">
      <c r="A866" s="11"/>
      <c r="B866" s="11"/>
      <c r="C866" s="11"/>
      <c r="O866" s="116"/>
      <c r="P866" s="116"/>
      <c r="Q866" s="116"/>
      <c r="R866" s="116"/>
      <c r="AF866" s="5"/>
      <c r="AJ866" s="5"/>
      <c r="AK866" s="5"/>
      <c r="AP866" s="5"/>
      <c r="AQ866" s="5"/>
      <c r="AR866" s="5"/>
      <c r="AS866" s="5"/>
    </row>
    <row r="867" spans="1:45" s="10" customFormat="1" ht="12.75" customHeight="1">
      <c r="A867" s="11"/>
      <c r="B867" s="11"/>
      <c r="C867" s="11"/>
      <c r="O867" s="116"/>
      <c r="P867" s="116"/>
      <c r="Q867" s="116"/>
      <c r="R867" s="116"/>
      <c r="AF867" s="5"/>
      <c r="AJ867" s="5"/>
      <c r="AK867" s="5"/>
      <c r="AP867" s="5"/>
      <c r="AQ867" s="5"/>
      <c r="AR867" s="5"/>
      <c r="AS867" s="5"/>
    </row>
    <row r="868" spans="1:45" s="10" customFormat="1" ht="12.75" customHeight="1">
      <c r="A868" s="11"/>
      <c r="B868" s="11"/>
      <c r="C868" s="11"/>
      <c r="O868" s="116"/>
      <c r="P868" s="116"/>
      <c r="Q868" s="116"/>
      <c r="R868" s="116"/>
      <c r="AF868" s="5"/>
      <c r="AJ868" s="5"/>
      <c r="AK868" s="5"/>
      <c r="AP868" s="5"/>
      <c r="AQ868" s="5"/>
      <c r="AR868" s="5"/>
      <c r="AS868" s="5"/>
    </row>
    <row r="869" spans="1:45" s="10" customFormat="1" ht="12.75" customHeight="1">
      <c r="A869" s="11"/>
      <c r="B869" s="11"/>
      <c r="C869" s="11"/>
      <c r="O869" s="116"/>
      <c r="P869" s="116"/>
      <c r="Q869" s="116"/>
      <c r="R869" s="116"/>
      <c r="AF869" s="5"/>
      <c r="AJ869" s="5"/>
      <c r="AK869" s="5"/>
      <c r="AP869" s="5"/>
      <c r="AQ869" s="5"/>
      <c r="AR869" s="5"/>
      <c r="AS869" s="5"/>
    </row>
    <row r="870" spans="1:45" s="10" customFormat="1" ht="12.75" customHeight="1">
      <c r="A870" s="11"/>
      <c r="B870" s="11"/>
      <c r="C870" s="11"/>
      <c r="O870" s="116"/>
      <c r="P870" s="116"/>
      <c r="Q870" s="116"/>
      <c r="R870" s="116"/>
      <c r="AF870" s="5"/>
      <c r="AJ870" s="5"/>
      <c r="AK870" s="5"/>
      <c r="AP870" s="5"/>
      <c r="AQ870" s="5"/>
      <c r="AR870" s="5"/>
      <c r="AS870" s="5"/>
    </row>
    <row r="871" spans="1:45" s="10" customFormat="1" ht="12.75" customHeight="1">
      <c r="A871" s="11"/>
      <c r="B871" s="11"/>
      <c r="C871" s="11"/>
      <c r="O871" s="116"/>
      <c r="P871" s="116"/>
      <c r="Q871" s="116"/>
      <c r="R871" s="116"/>
      <c r="AF871" s="5"/>
      <c r="AJ871" s="5"/>
      <c r="AK871" s="5"/>
      <c r="AP871" s="5"/>
      <c r="AQ871" s="5"/>
      <c r="AR871" s="5"/>
      <c r="AS871" s="5"/>
    </row>
    <row r="872" spans="1:45" s="10" customFormat="1" ht="12.75" customHeight="1">
      <c r="A872" s="11"/>
      <c r="B872" s="11"/>
      <c r="C872" s="11"/>
      <c r="O872" s="116"/>
      <c r="P872" s="116"/>
      <c r="Q872" s="116"/>
      <c r="R872" s="116"/>
      <c r="AF872" s="5"/>
      <c r="AJ872" s="5"/>
      <c r="AK872" s="5"/>
      <c r="AP872" s="5"/>
      <c r="AQ872" s="5"/>
      <c r="AR872" s="5"/>
      <c r="AS872" s="5"/>
    </row>
    <row r="873" spans="1:45" s="10" customFormat="1" ht="12.75" customHeight="1">
      <c r="A873" s="11"/>
      <c r="B873" s="11"/>
      <c r="C873" s="11"/>
      <c r="O873" s="116"/>
      <c r="P873" s="116"/>
      <c r="Q873" s="116"/>
      <c r="R873" s="116"/>
      <c r="AF873" s="5"/>
      <c r="AJ873" s="5"/>
      <c r="AK873" s="5"/>
      <c r="AP873" s="5"/>
      <c r="AQ873" s="5"/>
      <c r="AR873" s="5"/>
      <c r="AS873" s="5"/>
    </row>
    <row r="874" spans="1:45" s="10" customFormat="1" ht="12.75" customHeight="1">
      <c r="A874" s="11"/>
      <c r="B874" s="11"/>
      <c r="C874" s="11"/>
      <c r="O874" s="116"/>
      <c r="P874" s="116"/>
      <c r="Q874" s="116"/>
      <c r="R874" s="116"/>
      <c r="AF874" s="5"/>
      <c r="AJ874" s="5"/>
      <c r="AK874" s="5"/>
      <c r="AP874" s="5"/>
      <c r="AQ874" s="5"/>
      <c r="AR874" s="5"/>
      <c r="AS874" s="5"/>
    </row>
    <row r="875" spans="1:45" s="10" customFormat="1" ht="12.75" customHeight="1">
      <c r="A875" s="11"/>
      <c r="B875" s="11"/>
      <c r="C875" s="11"/>
      <c r="O875" s="116"/>
      <c r="P875" s="116"/>
      <c r="Q875" s="116"/>
      <c r="R875" s="116"/>
      <c r="AF875" s="5"/>
      <c r="AJ875" s="5"/>
      <c r="AK875" s="5"/>
      <c r="AP875" s="5"/>
      <c r="AQ875" s="5"/>
      <c r="AR875" s="5"/>
      <c r="AS875" s="5"/>
    </row>
    <row r="876" spans="1:45" s="10" customFormat="1" ht="12.75" customHeight="1">
      <c r="A876" s="11"/>
      <c r="B876" s="11"/>
      <c r="C876" s="11"/>
      <c r="O876" s="116"/>
      <c r="P876" s="116"/>
      <c r="Q876" s="116"/>
      <c r="R876" s="116"/>
      <c r="AF876" s="5"/>
      <c r="AJ876" s="5"/>
      <c r="AK876" s="5"/>
      <c r="AP876" s="5"/>
      <c r="AQ876" s="5"/>
      <c r="AR876" s="5"/>
      <c r="AS876" s="5"/>
    </row>
    <row r="877" spans="1:45" s="10" customFormat="1" ht="12.75" customHeight="1">
      <c r="A877" s="11"/>
      <c r="B877" s="11"/>
      <c r="C877" s="11"/>
      <c r="O877" s="116"/>
      <c r="P877" s="116"/>
      <c r="Q877" s="116"/>
      <c r="R877" s="116"/>
      <c r="AF877" s="5"/>
      <c r="AJ877" s="5"/>
      <c r="AK877" s="5"/>
      <c r="AP877" s="5"/>
      <c r="AQ877" s="5"/>
      <c r="AR877" s="5"/>
      <c r="AS877" s="5"/>
    </row>
    <row r="878" spans="1:45" s="10" customFormat="1" ht="12.75" customHeight="1">
      <c r="A878" s="11"/>
      <c r="B878" s="11"/>
      <c r="C878" s="11"/>
      <c r="O878" s="116"/>
      <c r="P878" s="116"/>
      <c r="Q878" s="116"/>
      <c r="R878" s="116"/>
      <c r="AF878" s="5"/>
      <c r="AJ878" s="5"/>
      <c r="AK878" s="5"/>
      <c r="AP878" s="5"/>
      <c r="AQ878" s="5"/>
      <c r="AR878" s="5"/>
      <c r="AS878" s="5"/>
    </row>
    <row r="879" spans="1:45" s="10" customFormat="1" ht="12.75" customHeight="1">
      <c r="A879" s="11"/>
      <c r="B879" s="11"/>
      <c r="C879" s="11"/>
      <c r="O879" s="116"/>
      <c r="P879" s="116"/>
      <c r="Q879" s="116"/>
      <c r="R879" s="116"/>
      <c r="AF879" s="5"/>
      <c r="AJ879" s="5"/>
      <c r="AK879" s="5"/>
      <c r="AP879" s="5"/>
      <c r="AQ879" s="5"/>
      <c r="AR879" s="5"/>
      <c r="AS879" s="5"/>
    </row>
    <row r="880" spans="1:45" s="10" customFormat="1" ht="12.75" customHeight="1">
      <c r="A880" s="11"/>
      <c r="B880" s="11"/>
      <c r="C880" s="11"/>
      <c r="O880" s="116"/>
      <c r="P880" s="116"/>
      <c r="Q880" s="116"/>
      <c r="R880" s="116"/>
      <c r="AF880" s="5"/>
      <c r="AJ880" s="5"/>
      <c r="AK880" s="5"/>
      <c r="AP880" s="5"/>
      <c r="AQ880" s="5"/>
      <c r="AR880" s="5"/>
      <c r="AS880" s="5"/>
    </row>
    <row r="881" spans="1:45" s="10" customFormat="1" ht="12.75" customHeight="1">
      <c r="A881" s="11"/>
      <c r="B881" s="11"/>
      <c r="C881" s="11"/>
      <c r="O881" s="116"/>
      <c r="P881" s="116"/>
      <c r="Q881" s="116"/>
      <c r="R881" s="116"/>
      <c r="AF881" s="5"/>
      <c r="AJ881" s="5"/>
      <c r="AK881" s="5"/>
      <c r="AP881" s="5"/>
      <c r="AQ881" s="5"/>
      <c r="AR881" s="5"/>
      <c r="AS881" s="5"/>
    </row>
    <row r="882" spans="1:45" s="10" customFormat="1" ht="12.75" customHeight="1">
      <c r="A882" s="11"/>
      <c r="B882" s="11"/>
      <c r="C882" s="11"/>
      <c r="O882" s="116"/>
      <c r="P882" s="116"/>
      <c r="Q882" s="116"/>
      <c r="R882" s="116"/>
      <c r="AF882" s="5"/>
      <c r="AJ882" s="5"/>
      <c r="AK882" s="5"/>
      <c r="AP882" s="5"/>
      <c r="AQ882" s="5"/>
      <c r="AR882" s="5"/>
      <c r="AS882" s="5"/>
    </row>
    <row r="883" spans="1:45" s="10" customFormat="1" ht="12.75" customHeight="1">
      <c r="A883" s="11"/>
      <c r="B883" s="11"/>
      <c r="C883" s="11"/>
      <c r="O883" s="116"/>
      <c r="P883" s="116"/>
      <c r="Q883" s="116"/>
      <c r="R883" s="116"/>
      <c r="AF883" s="5"/>
      <c r="AJ883" s="5"/>
      <c r="AK883" s="5"/>
      <c r="AP883" s="5"/>
      <c r="AQ883" s="5"/>
      <c r="AR883" s="5"/>
      <c r="AS883" s="5"/>
    </row>
    <row r="884" spans="1:45" s="10" customFormat="1" ht="12.75" customHeight="1">
      <c r="A884" s="11"/>
      <c r="B884" s="11"/>
      <c r="C884" s="11"/>
      <c r="O884" s="116"/>
      <c r="P884" s="116"/>
      <c r="Q884" s="116"/>
      <c r="R884" s="116"/>
      <c r="AF884" s="5"/>
      <c r="AJ884" s="5"/>
      <c r="AK884" s="5"/>
      <c r="AP884" s="5"/>
      <c r="AQ884" s="5"/>
      <c r="AR884" s="5"/>
      <c r="AS884" s="5"/>
    </row>
    <row r="885" spans="1:45" s="10" customFormat="1" ht="12.75" customHeight="1">
      <c r="A885" s="11"/>
      <c r="B885" s="11"/>
      <c r="C885" s="11"/>
      <c r="O885" s="116"/>
      <c r="P885" s="116"/>
      <c r="Q885" s="116"/>
      <c r="R885" s="116"/>
      <c r="AF885" s="5"/>
      <c r="AJ885" s="5"/>
      <c r="AK885" s="5"/>
      <c r="AP885" s="5"/>
      <c r="AQ885" s="5"/>
      <c r="AR885" s="5"/>
      <c r="AS885" s="5"/>
    </row>
    <row r="886" spans="1:45" s="10" customFormat="1" ht="12.75" customHeight="1">
      <c r="A886" s="11"/>
      <c r="B886" s="11"/>
      <c r="C886" s="11"/>
      <c r="O886" s="116"/>
      <c r="P886" s="116"/>
      <c r="Q886" s="116"/>
      <c r="R886" s="116"/>
      <c r="AF886" s="5"/>
      <c r="AJ886" s="5"/>
      <c r="AK886" s="5"/>
      <c r="AP886" s="5"/>
      <c r="AQ886" s="5"/>
      <c r="AR886" s="5"/>
      <c r="AS886" s="5"/>
    </row>
    <row r="887" spans="1:45" s="10" customFormat="1" ht="12.75" customHeight="1">
      <c r="A887" s="11"/>
      <c r="B887" s="11"/>
      <c r="C887" s="11"/>
      <c r="O887" s="116"/>
      <c r="P887" s="116"/>
      <c r="Q887" s="116"/>
      <c r="R887" s="116"/>
      <c r="AF887" s="5"/>
      <c r="AJ887" s="5"/>
      <c r="AK887" s="5"/>
      <c r="AP887" s="5"/>
      <c r="AQ887" s="5"/>
      <c r="AR887" s="5"/>
      <c r="AS887" s="5"/>
    </row>
    <row r="888" spans="1:45" s="10" customFormat="1" ht="12.75" customHeight="1">
      <c r="A888" s="11"/>
      <c r="B888" s="11"/>
      <c r="C888" s="11"/>
      <c r="O888" s="116"/>
      <c r="P888" s="116"/>
      <c r="Q888" s="116"/>
      <c r="R888" s="116"/>
      <c r="AF888" s="5"/>
      <c r="AJ888" s="5"/>
      <c r="AK888" s="5"/>
      <c r="AP888" s="5"/>
      <c r="AQ888" s="5"/>
      <c r="AR888" s="5"/>
      <c r="AS888" s="5"/>
    </row>
    <row r="889" spans="1:45" s="10" customFormat="1" ht="12.75" customHeight="1">
      <c r="A889" s="11"/>
      <c r="B889" s="11"/>
      <c r="C889" s="11"/>
      <c r="O889" s="116"/>
      <c r="P889" s="116"/>
      <c r="Q889" s="116"/>
      <c r="R889" s="116"/>
      <c r="AF889" s="5"/>
      <c r="AJ889" s="5"/>
      <c r="AK889" s="5"/>
      <c r="AP889" s="5"/>
      <c r="AQ889" s="5"/>
      <c r="AR889" s="5"/>
      <c r="AS889" s="5"/>
    </row>
    <row r="890" spans="1:45" s="10" customFormat="1" ht="12.75" customHeight="1">
      <c r="A890" s="11"/>
      <c r="B890" s="11"/>
      <c r="C890" s="11"/>
      <c r="O890" s="116"/>
      <c r="P890" s="116"/>
      <c r="Q890" s="116"/>
      <c r="R890" s="116"/>
      <c r="AF890" s="5"/>
      <c r="AJ890" s="5"/>
      <c r="AK890" s="5"/>
      <c r="AP890" s="5"/>
      <c r="AQ890" s="5"/>
      <c r="AR890" s="5"/>
      <c r="AS890" s="5"/>
    </row>
    <row r="891" spans="1:45" s="10" customFormat="1" ht="12.75" customHeight="1">
      <c r="A891" s="11"/>
      <c r="B891" s="11"/>
      <c r="C891" s="11"/>
      <c r="O891" s="116"/>
      <c r="P891" s="116"/>
      <c r="Q891" s="116"/>
      <c r="R891" s="116"/>
      <c r="AF891" s="5"/>
      <c r="AJ891" s="5"/>
      <c r="AK891" s="5"/>
      <c r="AP891" s="5"/>
      <c r="AQ891" s="5"/>
      <c r="AR891" s="5"/>
      <c r="AS891" s="5"/>
    </row>
    <row r="892" spans="1:45" s="10" customFormat="1" ht="12.75" customHeight="1">
      <c r="A892" s="11"/>
      <c r="B892" s="11"/>
      <c r="C892" s="11"/>
      <c r="O892" s="116"/>
      <c r="P892" s="116"/>
      <c r="Q892" s="116"/>
      <c r="R892" s="116"/>
      <c r="AF892" s="5"/>
      <c r="AJ892" s="5"/>
      <c r="AK892" s="5"/>
      <c r="AP892" s="5"/>
      <c r="AQ892" s="5"/>
      <c r="AR892" s="5"/>
      <c r="AS892" s="5"/>
    </row>
    <row r="893" spans="1:45" s="10" customFormat="1" ht="12.75" customHeight="1">
      <c r="A893" s="11"/>
      <c r="B893" s="11"/>
      <c r="C893" s="11"/>
      <c r="O893" s="116"/>
      <c r="P893" s="116"/>
      <c r="Q893" s="116"/>
      <c r="R893" s="116"/>
      <c r="AF893" s="5"/>
      <c r="AJ893" s="5"/>
      <c r="AK893" s="5"/>
      <c r="AP893" s="5"/>
      <c r="AQ893" s="5"/>
      <c r="AR893" s="5"/>
      <c r="AS893" s="5"/>
    </row>
    <row r="894" spans="1:45" s="10" customFormat="1" ht="12.75" customHeight="1">
      <c r="A894" s="11"/>
      <c r="B894" s="11"/>
      <c r="C894" s="11"/>
      <c r="O894" s="116"/>
      <c r="P894" s="116"/>
      <c r="Q894" s="116"/>
      <c r="R894" s="116"/>
      <c r="AF894" s="5"/>
      <c r="AJ894" s="5"/>
      <c r="AK894" s="5"/>
      <c r="AP894" s="5"/>
      <c r="AQ894" s="5"/>
      <c r="AR894" s="5"/>
      <c r="AS894" s="5"/>
    </row>
    <row r="895" spans="1:45" s="10" customFormat="1" ht="12.75" customHeight="1">
      <c r="A895" s="11"/>
      <c r="B895" s="11"/>
      <c r="C895" s="11"/>
      <c r="O895" s="116"/>
      <c r="P895" s="116"/>
      <c r="Q895" s="116"/>
      <c r="R895" s="116"/>
      <c r="AF895" s="5"/>
      <c r="AJ895" s="5"/>
      <c r="AK895" s="5"/>
      <c r="AP895" s="5"/>
      <c r="AQ895" s="5"/>
      <c r="AR895" s="5"/>
      <c r="AS895" s="5"/>
    </row>
    <row r="896" spans="1:45" s="10" customFormat="1" ht="12.75" customHeight="1">
      <c r="A896" s="11"/>
      <c r="B896" s="11"/>
      <c r="C896" s="11"/>
      <c r="O896" s="116"/>
      <c r="P896" s="116"/>
      <c r="Q896" s="116"/>
      <c r="R896" s="116"/>
      <c r="AF896" s="5"/>
      <c r="AJ896" s="5"/>
      <c r="AK896" s="5"/>
      <c r="AP896" s="5"/>
      <c r="AQ896" s="5"/>
      <c r="AR896" s="5"/>
      <c r="AS896" s="5"/>
    </row>
    <row r="897" spans="1:45" s="10" customFormat="1" ht="12.75" customHeight="1">
      <c r="A897" s="11"/>
      <c r="B897" s="11"/>
      <c r="C897" s="11"/>
      <c r="O897" s="116"/>
      <c r="P897" s="116"/>
      <c r="Q897" s="116"/>
      <c r="R897" s="116"/>
      <c r="AF897" s="5"/>
      <c r="AJ897" s="5"/>
      <c r="AK897" s="5"/>
      <c r="AP897" s="5"/>
      <c r="AQ897" s="5"/>
      <c r="AR897" s="5"/>
      <c r="AS897" s="5"/>
    </row>
    <row r="898" spans="1:45" s="10" customFormat="1" ht="12.75" customHeight="1">
      <c r="A898" s="11"/>
      <c r="B898" s="11"/>
      <c r="C898" s="11"/>
      <c r="O898" s="116"/>
      <c r="P898" s="116"/>
      <c r="Q898" s="116"/>
      <c r="R898" s="116"/>
      <c r="AF898" s="5"/>
      <c r="AJ898" s="5"/>
      <c r="AK898" s="5"/>
      <c r="AP898" s="5"/>
      <c r="AQ898" s="5"/>
      <c r="AR898" s="5"/>
      <c r="AS898" s="5"/>
    </row>
    <row r="899" spans="1:45" s="10" customFormat="1" ht="12.75" customHeight="1">
      <c r="A899" s="11"/>
      <c r="B899" s="11"/>
      <c r="C899" s="11"/>
      <c r="O899" s="116"/>
      <c r="P899" s="116"/>
      <c r="Q899" s="116"/>
      <c r="R899" s="116"/>
      <c r="AF899" s="5"/>
      <c r="AJ899" s="5"/>
      <c r="AK899" s="5"/>
      <c r="AP899" s="5"/>
      <c r="AQ899" s="5"/>
      <c r="AR899" s="5"/>
      <c r="AS899" s="5"/>
    </row>
    <row r="900" spans="1:45" s="10" customFormat="1" ht="12.75" customHeight="1">
      <c r="A900" s="11"/>
      <c r="B900" s="11"/>
      <c r="C900" s="11"/>
      <c r="O900" s="116"/>
      <c r="P900" s="116"/>
      <c r="Q900" s="116"/>
      <c r="R900" s="116"/>
      <c r="AF900" s="5"/>
      <c r="AJ900" s="5"/>
      <c r="AK900" s="5"/>
      <c r="AP900" s="5"/>
      <c r="AQ900" s="5"/>
      <c r="AR900" s="5"/>
      <c r="AS900" s="5"/>
    </row>
    <row r="901" spans="1:45" s="10" customFormat="1" ht="12.75" customHeight="1">
      <c r="A901" s="11"/>
      <c r="B901" s="11"/>
      <c r="C901" s="11"/>
      <c r="O901" s="116"/>
      <c r="P901" s="116"/>
      <c r="Q901" s="116"/>
      <c r="R901" s="116"/>
      <c r="AF901" s="5"/>
      <c r="AJ901" s="5"/>
      <c r="AK901" s="5"/>
      <c r="AP901" s="5"/>
      <c r="AQ901" s="5"/>
      <c r="AR901" s="5"/>
      <c r="AS901" s="5"/>
    </row>
    <row r="902" spans="1:45" s="10" customFormat="1" ht="12.75" customHeight="1">
      <c r="A902" s="11"/>
      <c r="B902" s="11"/>
      <c r="C902" s="11"/>
      <c r="O902" s="116"/>
      <c r="P902" s="116"/>
      <c r="Q902" s="116"/>
      <c r="R902" s="116"/>
      <c r="AF902" s="5"/>
      <c r="AJ902" s="5"/>
      <c r="AK902" s="5"/>
      <c r="AP902" s="5"/>
      <c r="AQ902" s="5"/>
      <c r="AR902" s="5"/>
      <c r="AS902" s="5"/>
    </row>
    <row r="903" spans="1:45" s="10" customFormat="1" ht="12.75" customHeight="1">
      <c r="A903" s="11"/>
      <c r="B903" s="11"/>
      <c r="C903" s="11"/>
      <c r="O903" s="116"/>
      <c r="P903" s="116"/>
      <c r="Q903" s="116"/>
      <c r="R903" s="116"/>
      <c r="AF903" s="5"/>
      <c r="AJ903" s="5"/>
      <c r="AK903" s="5"/>
      <c r="AP903" s="5"/>
      <c r="AQ903" s="5"/>
      <c r="AR903" s="5"/>
      <c r="AS903" s="5"/>
    </row>
    <row r="904" spans="1:45" s="10" customFormat="1" ht="12.75" customHeight="1">
      <c r="A904" s="11"/>
      <c r="B904" s="11"/>
      <c r="C904" s="11"/>
      <c r="O904" s="116"/>
      <c r="P904" s="116"/>
      <c r="Q904" s="116"/>
      <c r="R904" s="116"/>
      <c r="AF904" s="5"/>
      <c r="AJ904" s="5"/>
      <c r="AK904" s="5"/>
      <c r="AP904" s="5"/>
      <c r="AQ904" s="5"/>
      <c r="AR904" s="5"/>
      <c r="AS904" s="5"/>
    </row>
    <row r="905" spans="1:45" s="10" customFormat="1" ht="12.75" customHeight="1">
      <c r="A905" s="11"/>
      <c r="B905" s="11"/>
      <c r="C905" s="11"/>
      <c r="O905" s="116"/>
      <c r="P905" s="116"/>
      <c r="Q905" s="116"/>
      <c r="R905" s="116"/>
      <c r="AF905" s="5"/>
      <c r="AJ905" s="5"/>
      <c r="AK905" s="5"/>
      <c r="AP905" s="5"/>
      <c r="AQ905" s="5"/>
      <c r="AR905" s="5"/>
      <c r="AS905" s="5"/>
    </row>
    <row r="906" spans="1:45" s="10" customFormat="1" ht="12.75" customHeight="1">
      <c r="A906" s="11"/>
      <c r="B906" s="11"/>
      <c r="C906" s="11"/>
      <c r="O906" s="116"/>
      <c r="P906" s="116"/>
      <c r="Q906" s="116"/>
      <c r="R906" s="116"/>
      <c r="AF906" s="5"/>
      <c r="AJ906" s="5"/>
      <c r="AK906" s="5"/>
      <c r="AP906" s="5"/>
      <c r="AQ906" s="5"/>
      <c r="AR906" s="5"/>
      <c r="AS906" s="5"/>
    </row>
    <row r="907" spans="1:45" s="10" customFormat="1" ht="12.75" customHeight="1">
      <c r="A907" s="11"/>
      <c r="B907" s="11"/>
      <c r="C907" s="11"/>
      <c r="O907" s="116"/>
      <c r="P907" s="116"/>
      <c r="Q907" s="116"/>
      <c r="R907" s="116"/>
      <c r="AF907" s="5"/>
      <c r="AJ907" s="5"/>
      <c r="AK907" s="5"/>
      <c r="AP907" s="5"/>
      <c r="AQ907" s="5"/>
      <c r="AR907" s="5"/>
      <c r="AS907" s="5"/>
    </row>
    <row r="908" spans="1:45" s="10" customFormat="1" ht="12.75" customHeight="1">
      <c r="A908" s="11"/>
      <c r="B908" s="11"/>
      <c r="C908" s="11"/>
      <c r="O908" s="116"/>
      <c r="P908" s="116"/>
      <c r="Q908" s="116"/>
      <c r="R908" s="116"/>
      <c r="AF908" s="5"/>
      <c r="AJ908" s="5"/>
      <c r="AK908" s="5"/>
      <c r="AP908" s="5"/>
      <c r="AQ908" s="5"/>
      <c r="AR908" s="5"/>
      <c r="AS908" s="5"/>
    </row>
    <row r="909" spans="1:45" s="10" customFormat="1" ht="12.75" customHeight="1">
      <c r="A909" s="11"/>
      <c r="B909" s="11"/>
      <c r="C909" s="11"/>
      <c r="O909" s="116"/>
      <c r="P909" s="116"/>
      <c r="Q909" s="116"/>
      <c r="R909" s="116"/>
      <c r="AF909" s="5"/>
      <c r="AJ909" s="5"/>
      <c r="AK909" s="5"/>
      <c r="AP909" s="5"/>
      <c r="AQ909" s="5"/>
      <c r="AR909" s="5"/>
      <c r="AS909" s="5"/>
    </row>
    <row r="910" spans="1:45" s="10" customFormat="1" ht="12.75" customHeight="1">
      <c r="A910" s="11"/>
      <c r="B910" s="11"/>
      <c r="C910" s="11"/>
      <c r="O910" s="116"/>
      <c r="P910" s="116"/>
      <c r="Q910" s="116"/>
      <c r="R910" s="116"/>
      <c r="AF910" s="5"/>
      <c r="AJ910" s="5"/>
      <c r="AK910" s="5"/>
      <c r="AP910" s="5"/>
      <c r="AQ910" s="5"/>
      <c r="AR910" s="5"/>
      <c r="AS910" s="5"/>
    </row>
    <row r="911" spans="1:45" s="10" customFormat="1" ht="12.75" customHeight="1">
      <c r="A911" s="11"/>
      <c r="B911" s="11"/>
      <c r="C911" s="11"/>
      <c r="O911" s="116"/>
      <c r="P911" s="116"/>
      <c r="Q911" s="116"/>
      <c r="R911" s="116"/>
      <c r="AF911" s="5"/>
      <c r="AJ911" s="5"/>
      <c r="AK911" s="5"/>
      <c r="AP911" s="5"/>
      <c r="AQ911" s="5"/>
      <c r="AR911" s="5"/>
      <c r="AS911" s="5"/>
    </row>
    <row r="912" spans="1:45" s="10" customFormat="1" ht="12.75" customHeight="1">
      <c r="A912" s="11"/>
      <c r="B912" s="11"/>
      <c r="C912" s="11"/>
      <c r="O912" s="116"/>
      <c r="P912" s="116"/>
      <c r="Q912" s="116"/>
      <c r="R912" s="116"/>
      <c r="AF912" s="5"/>
      <c r="AJ912" s="5"/>
      <c r="AK912" s="5"/>
      <c r="AP912" s="5"/>
      <c r="AQ912" s="5"/>
      <c r="AR912" s="5"/>
      <c r="AS912" s="5"/>
    </row>
    <row r="913" spans="1:45" s="10" customFormat="1" ht="12.75" customHeight="1">
      <c r="A913" s="11"/>
      <c r="B913" s="11"/>
      <c r="C913" s="11"/>
      <c r="O913" s="116"/>
      <c r="P913" s="116"/>
      <c r="Q913" s="116"/>
      <c r="R913" s="116"/>
      <c r="AF913" s="5"/>
      <c r="AJ913" s="5"/>
      <c r="AK913" s="5"/>
      <c r="AP913" s="5"/>
      <c r="AQ913" s="5"/>
      <c r="AR913" s="5"/>
      <c r="AS913" s="5"/>
    </row>
    <row r="914" spans="1:45" s="10" customFormat="1" ht="12.75" customHeight="1">
      <c r="A914" s="11"/>
      <c r="B914" s="11"/>
      <c r="C914" s="11"/>
      <c r="O914" s="116"/>
      <c r="P914" s="116"/>
      <c r="Q914" s="116"/>
      <c r="R914" s="116"/>
      <c r="AF914" s="5"/>
      <c r="AJ914" s="5"/>
      <c r="AK914" s="5"/>
      <c r="AP914" s="5"/>
      <c r="AQ914" s="5"/>
      <c r="AR914" s="5"/>
      <c r="AS914" s="5"/>
    </row>
    <row r="915" spans="1:45" s="10" customFormat="1" ht="12.75" customHeight="1">
      <c r="A915" s="11"/>
      <c r="B915" s="11"/>
      <c r="C915" s="11"/>
      <c r="O915" s="116"/>
      <c r="P915" s="116"/>
      <c r="Q915" s="116"/>
      <c r="R915" s="116"/>
      <c r="AF915" s="5"/>
      <c r="AJ915" s="5"/>
      <c r="AK915" s="5"/>
      <c r="AP915" s="5"/>
      <c r="AQ915" s="5"/>
      <c r="AR915" s="5"/>
      <c r="AS915" s="5"/>
    </row>
    <row r="916" spans="1:45" s="10" customFormat="1" ht="12.75" customHeight="1">
      <c r="A916" s="11"/>
      <c r="B916" s="11"/>
      <c r="C916" s="11"/>
      <c r="O916" s="116"/>
      <c r="P916" s="116"/>
      <c r="Q916" s="116"/>
      <c r="R916" s="116"/>
      <c r="AF916" s="5"/>
      <c r="AJ916" s="5"/>
      <c r="AK916" s="5"/>
      <c r="AP916" s="5"/>
      <c r="AQ916" s="5"/>
      <c r="AR916" s="5"/>
      <c r="AS916" s="5"/>
    </row>
    <row r="917" spans="1:45" s="10" customFormat="1" ht="12.75" customHeight="1">
      <c r="A917" s="11"/>
      <c r="B917" s="11"/>
      <c r="C917" s="11"/>
      <c r="O917" s="116"/>
      <c r="P917" s="116"/>
      <c r="Q917" s="116"/>
      <c r="R917" s="116"/>
      <c r="AF917" s="5"/>
      <c r="AJ917" s="5"/>
      <c r="AK917" s="5"/>
      <c r="AP917" s="5"/>
      <c r="AQ917" s="5"/>
      <c r="AR917" s="5"/>
      <c r="AS917" s="5"/>
    </row>
    <row r="918" spans="1:45" s="10" customFormat="1" ht="12.75" customHeight="1">
      <c r="A918" s="11"/>
      <c r="B918" s="11"/>
      <c r="C918" s="11"/>
      <c r="O918" s="116"/>
      <c r="P918" s="116"/>
      <c r="Q918" s="116"/>
      <c r="R918" s="116"/>
      <c r="AF918" s="5"/>
      <c r="AJ918" s="5"/>
      <c r="AK918" s="5"/>
      <c r="AP918" s="5"/>
      <c r="AQ918" s="5"/>
      <c r="AR918" s="5"/>
      <c r="AS918" s="5"/>
    </row>
    <row r="919" spans="1:45" s="10" customFormat="1" ht="12.75" customHeight="1">
      <c r="A919" s="11"/>
      <c r="B919" s="11"/>
      <c r="C919" s="11"/>
      <c r="O919" s="116"/>
      <c r="P919" s="116"/>
      <c r="Q919" s="116"/>
      <c r="R919" s="116"/>
      <c r="AF919" s="5"/>
      <c r="AJ919" s="5"/>
      <c r="AK919" s="5"/>
      <c r="AP919" s="5"/>
      <c r="AQ919" s="5"/>
      <c r="AR919" s="5"/>
      <c r="AS919" s="5"/>
    </row>
    <row r="920" spans="1:45" s="10" customFormat="1" ht="12.75" customHeight="1">
      <c r="A920" s="11"/>
      <c r="B920" s="11"/>
      <c r="C920" s="11"/>
      <c r="O920" s="116"/>
      <c r="P920" s="116"/>
      <c r="Q920" s="116"/>
      <c r="R920" s="116"/>
      <c r="AF920" s="5"/>
      <c r="AJ920" s="5"/>
      <c r="AK920" s="5"/>
      <c r="AP920" s="5"/>
      <c r="AQ920" s="5"/>
      <c r="AR920" s="5"/>
      <c r="AS920" s="5"/>
    </row>
    <row r="921" spans="1:45" s="10" customFormat="1" ht="12.75" customHeight="1">
      <c r="A921" s="11"/>
      <c r="B921" s="11"/>
      <c r="C921" s="11"/>
      <c r="O921" s="116"/>
      <c r="P921" s="116"/>
      <c r="Q921" s="116"/>
      <c r="R921" s="116"/>
      <c r="AF921" s="5"/>
      <c r="AJ921" s="5"/>
      <c r="AK921" s="5"/>
      <c r="AP921" s="5"/>
      <c r="AQ921" s="5"/>
      <c r="AR921" s="5"/>
      <c r="AS921" s="5"/>
    </row>
    <row r="922" spans="1:45" s="10" customFormat="1" ht="12.75" customHeight="1">
      <c r="A922" s="11"/>
      <c r="B922" s="11"/>
      <c r="C922" s="11"/>
      <c r="O922" s="116"/>
      <c r="P922" s="116"/>
      <c r="Q922" s="116"/>
      <c r="R922" s="116"/>
      <c r="AF922" s="5"/>
      <c r="AJ922" s="5"/>
      <c r="AK922" s="5"/>
      <c r="AP922" s="5"/>
      <c r="AQ922" s="5"/>
      <c r="AR922" s="5"/>
      <c r="AS922" s="5"/>
    </row>
    <row r="923" spans="1:45" s="10" customFormat="1" ht="12.75" customHeight="1">
      <c r="A923" s="11"/>
      <c r="B923" s="11"/>
      <c r="C923" s="11"/>
      <c r="O923" s="116"/>
      <c r="P923" s="116"/>
      <c r="Q923" s="116"/>
      <c r="R923" s="116"/>
      <c r="AF923" s="5"/>
      <c r="AJ923" s="5"/>
      <c r="AK923" s="5"/>
      <c r="AP923" s="5"/>
      <c r="AQ923" s="5"/>
      <c r="AR923" s="5"/>
      <c r="AS923" s="5"/>
    </row>
    <row r="924" spans="1:45" s="10" customFormat="1" ht="12.75" customHeight="1">
      <c r="A924" s="11"/>
      <c r="B924" s="11"/>
      <c r="C924" s="11"/>
      <c r="O924" s="116"/>
      <c r="P924" s="116"/>
      <c r="Q924" s="116"/>
      <c r="R924" s="116"/>
      <c r="AF924" s="5"/>
      <c r="AJ924" s="5"/>
      <c r="AK924" s="5"/>
      <c r="AP924" s="5"/>
      <c r="AQ924" s="5"/>
      <c r="AR924" s="5"/>
      <c r="AS924" s="5"/>
    </row>
    <row r="925" spans="1:45" s="10" customFormat="1" ht="12.75" customHeight="1">
      <c r="A925" s="11"/>
      <c r="B925" s="11"/>
      <c r="C925" s="11"/>
      <c r="O925" s="116"/>
      <c r="P925" s="116"/>
      <c r="Q925" s="116"/>
      <c r="R925" s="116"/>
      <c r="AF925" s="5"/>
      <c r="AJ925" s="5"/>
      <c r="AK925" s="5"/>
      <c r="AP925" s="5"/>
      <c r="AQ925" s="5"/>
      <c r="AR925" s="5"/>
      <c r="AS925" s="5"/>
    </row>
    <row r="926" spans="1:45" s="10" customFormat="1" ht="12.75" customHeight="1">
      <c r="A926" s="11"/>
      <c r="B926" s="11"/>
      <c r="C926" s="11"/>
      <c r="O926" s="116"/>
      <c r="P926" s="116"/>
      <c r="Q926" s="116"/>
      <c r="R926" s="116"/>
      <c r="AF926" s="5"/>
      <c r="AJ926" s="5"/>
      <c r="AK926" s="5"/>
      <c r="AP926" s="5"/>
      <c r="AQ926" s="5"/>
      <c r="AR926" s="5"/>
      <c r="AS926" s="5"/>
    </row>
    <row r="927" spans="1:45" s="10" customFormat="1" ht="12.75" customHeight="1">
      <c r="A927" s="11"/>
      <c r="B927" s="11"/>
      <c r="C927" s="11"/>
      <c r="O927" s="116"/>
      <c r="P927" s="116"/>
      <c r="Q927" s="116"/>
      <c r="R927" s="116"/>
      <c r="AF927" s="5"/>
      <c r="AJ927" s="5"/>
      <c r="AK927" s="5"/>
      <c r="AP927" s="5"/>
      <c r="AQ927" s="5"/>
      <c r="AR927" s="5"/>
      <c r="AS927" s="5"/>
    </row>
    <row r="928" spans="1:45" s="10" customFormat="1" ht="12.75" customHeight="1">
      <c r="A928" s="11"/>
      <c r="B928" s="11"/>
      <c r="C928" s="11"/>
      <c r="O928" s="116"/>
      <c r="P928" s="116"/>
      <c r="Q928" s="116"/>
      <c r="R928" s="116"/>
      <c r="AF928" s="5"/>
      <c r="AJ928" s="5"/>
      <c r="AK928" s="5"/>
      <c r="AP928" s="5"/>
      <c r="AQ928" s="5"/>
      <c r="AR928" s="5"/>
      <c r="AS928" s="5"/>
    </row>
    <row r="929" spans="1:45" s="10" customFormat="1" ht="12.75" customHeight="1">
      <c r="A929" s="11"/>
      <c r="B929" s="11"/>
      <c r="C929" s="11"/>
      <c r="O929" s="116"/>
      <c r="P929" s="116"/>
      <c r="Q929" s="116"/>
      <c r="R929" s="116"/>
      <c r="AF929" s="5"/>
      <c r="AJ929" s="5"/>
      <c r="AK929" s="5"/>
      <c r="AP929" s="5"/>
      <c r="AQ929" s="5"/>
      <c r="AR929" s="5"/>
      <c r="AS929" s="5"/>
    </row>
    <row r="930" spans="1:45" s="10" customFormat="1" ht="12.75" customHeight="1">
      <c r="A930" s="11"/>
      <c r="B930" s="11"/>
      <c r="C930" s="11"/>
      <c r="O930" s="116"/>
      <c r="P930" s="116"/>
      <c r="Q930" s="116"/>
      <c r="R930" s="116"/>
      <c r="AF930" s="5"/>
      <c r="AJ930" s="5"/>
      <c r="AK930" s="5"/>
      <c r="AP930" s="5"/>
      <c r="AQ930" s="5"/>
      <c r="AR930" s="5"/>
      <c r="AS930" s="5"/>
    </row>
    <row r="931" spans="1:45" s="10" customFormat="1" ht="12.75" customHeight="1">
      <c r="A931" s="11"/>
      <c r="B931" s="11"/>
      <c r="C931" s="11"/>
      <c r="O931" s="116"/>
      <c r="P931" s="116"/>
      <c r="Q931" s="116"/>
      <c r="R931" s="116"/>
      <c r="AF931" s="5"/>
      <c r="AJ931" s="5"/>
      <c r="AK931" s="5"/>
      <c r="AP931" s="5"/>
      <c r="AQ931" s="5"/>
      <c r="AR931" s="5"/>
      <c r="AS931" s="5"/>
    </row>
    <row r="932" spans="1:45" s="10" customFormat="1" ht="12.75" customHeight="1">
      <c r="A932" s="11"/>
      <c r="B932" s="11"/>
      <c r="C932" s="11"/>
      <c r="O932" s="116"/>
      <c r="P932" s="116"/>
      <c r="Q932" s="116"/>
      <c r="R932" s="116"/>
      <c r="AF932" s="5"/>
      <c r="AJ932" s="5"/>
      <c r="AK932" s="5"/>
      <c r="AP932" s="5"/>
      <c r="AQ932" s="5"/>
      <c r="AR932" s="5"/>
      <c r="AS932" s="5"/>
    </row>
    <row r="933" spans="1:45" s="10" customFormat="1" ht="12.75" customHeight="1">
      <c r="A933" s="11"/>
      <c r="B933" s="11"/>
      <c r="C933" s="11"/>
      <c r="O933" s="116"/>
      <c r="P933" s="116"/>
      <c r="Q933" s="116"/>
      <c r="R933" s="116"/>
      <c r="AF933" s="5"/>
      <c r="AJ933" s="5"/>
      <c r="AK933" s="5"/>
      <c r="AP933" s="5"/>
      <c r="AQ933" s="5"/>
      <c r="AR933" s="5"/>
      <c r="AS933" s="5"/>
    </row>
    <row r="934" spans="1:45" s="10" customFormat="1" ht="12.75" customHeight="1">
      <c r="A934" s="11"/>
      <c r="B934" s="11"/>
      <c r="C934" s="11"/>
      <c r="O934" s="116"/>
      <c r="P934" s="116"/>
      <c r="Q934" s="116"/>
      <c r="R934" s="116"/>
      <c r="AF934" s="5"/>
      <c r="AJ934" s="5"/>
      <c r="AK934" s="5"/>
      <c r="AP934" s="5"/>
      <c r="AQ934" s="5"/>
      <c r="AR934" s="5"/>
      <c r="AS934" s="5"/>
    </row>
    <row r="935" spans="1:45" s="10" customFormat="1" ht="12.75" customHeight="1">
      <c r="A935" s="11"/>
      <c r="B935" s="11"/>
      <c r="C935" s="11"/>
      <c r="O935" s="116"/>
      <c r="P935" s="116"/>
      <c r="Q935" s="116"/>
      <c r="R935" s="116"/>
      <c r="AF935" s="5"/>
      <c r="AJ935" s="5"/>
      <c r="AK935" s="5"/>
      <c r="AP935" s="5"/>
      <c r="AQ935" s="5"/>
      <c r="AR935" s="5"/>
      <c r="AS935" s="5"/>
    </row>
    <row r="936" spans="1:45" s="10" customFormat="1" ht="12.75" customHeight="1">
      <c r="A936" s="11"/>
      <c r="B936" s="11"/>
      <c r="C936" s="11"/>
      <c r="O936" s="116"/>
      <c r="P936" s="116"/>
      <c r="Q936" s="116"/>
      <c r="R936" s="116"/>
      <c r="AF936" s="5"/>
      <c r="AJ936" s="5"/>
      <c r="AK936" s="5"/>
      <c r="AP936" s="5"/>
      <c r="AQ936" s="5"/>
      <c r="AR936" s="5"/>
      <c r="AS936" s="5"/>
    </row>
    <row r="937" spans="1:45" s="10" customFormat="1" ht="12.75" customHeight="1">
      <c r="A937" s="11"/>
      <c r="B937" s="11"/>
      <c r="C937" s="11"/>
      <c r="O937" s="116"/>
      <c r="P937" s="116"/>
      <c r="Q937" s="116"/>
      <c r="R937" s="116"/>
      <c r="AF937" s="5"/>
      <c r="AJ937" s="5"/>
      <c r="AK937" s="5"/>
      <c r="AP937" s="5"/>
      <c r="AQ937" s="5"/>
      <c r="AR937" s="5"/>
      <c r="AS937" s="5"/>
    </row>
    <row r="938" spans="1:45" s="10" customFormat="1" ht="12.75" customHeight="1">
      <c r="A938" s="11"/>
      <c r="B938" s="11"/>
      <c r="C938" s="11"/>
      <c r="O938" s="116"/>
      <c r="P938" s="116"/>
      <c r="Q938" s="116"/>
      <c r="R938" s="116"/>
      <c r="AF938" s="5"/>
      <c r="AJ938" s="5"/>
      <c r="AK938" s="5"/>
      <c r="AP938" s="5"/>
      <c r="AQ938" s="5"/>
      <c r="AR938" s="5"/>
      <c r="AS938" s="5"/>
    </row>
    <row r="939" spans="1:45" s="10" customFormat="1" ht="12.75" customHeight="1">
      <c r="A939" s="11"/>
      <c r="B939" s="11"/>
      <c r="C939" s="11"/>
      <c r="O939" s="116"/>
      <c r="P939" s="116"/>
      <c r="Q939" s="116"/>
      <c r="R939" s="116"/>
      <c r="AF939" s="5"/>
      <c r="AJ939" s="5"/>
      <c r="AK939" s="5"/>
      <c r="AP939" s="5"/>
      <c r="AQ939" s="5"/>
      <c r="AR939" s="5"/>
      <c r="AS939" s="5"/>
    </row>
    <row r="940" spans="1:45" s="10" customFormat="1" ht="12.75" customHeight="1">
      <c r="A940" s="11"/>
      <c r="B940" s="11"/>
      <c r="C940" s="11"/>
      <c r="O940" s="116"/>
      <c r="P940" s="116"/>
      <c r="Q940" s="116"/>
      <c r="R940" s="116"/>
      <c r="AF940" s="5"/>
      <c r="AJ940" s="5"/>
      <c r="AK940" s="5"/>
      <c r="AP940" s="5"/>
      <c r="AQ940" s="5"/>
      <c r="AR940" s="5"/>
      <c r="AS940" s="5"/>
    </row>
    <row r="941" spans="1:45" s="10" customFormat="1" ht="12.75" customHeight="1">
      <c r="A941" s="11"/>
      <c r="B941" s="11"/>
      <c r="C941" s="11"/>
      <c r="O941" s="116"/>
      <c r="P941" s="116"/>
      <c r="Q941" s="116"/>
      <c r="R941" s="116"/>
      <c r="AF941" s="5"/>
      <c r="AJ941" s="5"/>
      <c r="AK941" s="5"/>
      <c r="AP941" s="5"/>
      <c r="AQ941" s="5"/>
      <c r="AR941" s="5"/>
      <c r="AS941" s="5"/>
    </row>
    <row r="942" spans="1:45" s="10" customFormat="1" ht="12.75" customHeight="1">
      <c r="A942" s="11"/>
      <c r="B942" s="11"/>
      <c r="C942" s="11"/>
      <c r="O942" s="116"/>
      <c r="P942" s="116"/>
      <c r="Q942" s="116"/>
      <c r="R942" s="116"/>
      <c r="AF942" s="5"/>
      <c r="AJ942" s="5"/>
      <c r="AK942" s="5"/>
      <c r="AP942" s="5"/>
      <c r="AQ942" s="5"/>
      <c r="AR942" s="5"/>
      <c r="AS942" s="5"/>
    </row>
    <row r="943" spans="1:45" s="10" customFormat="1" ht="12.75" customHeight="1">
      <c r="A943" s="11"/>
      <c r="B943" s="11"/>
      <c r="C943" s="11"/>
      <c r="O943" s="116"/>
      <c r="P943" s="116"/>
      <c r="Q943" s="116"/>
      <c r="R943" s="116"/>
      <c r="AF943" s="5"/>
      <c r="AJ943" s="5"/>
      <c r="AK943" s="5"/>
      <c r="AP943" s="5"/>
      <c r="AQ943" s="5"/>
      <c r="AR943" s="5"/>
      <c r="AS943" s="5"/>
    </row>
    <row r="944" spans="1:45" s="10" customFormat="1" ht="12.75" customHeight="1">
      <c r="A944" s="11"/>
      <c r="B944" s="11"/>
      <c r="C944" s="11"/>
      <c r="O944" s="116"/>
      <c r="P944" s="116"/>
      <c r="Q944" s="116"/>
      <c r="R944" s="116"/>
      <c r="AF944" s="5"/>
      <c r="AJ944" s="5"/>
      <c r="AK944" s="5"/>
      <c r="AP944" s="5"/>
      <c r="AQ944" s="5"/>
      <c r="AR944" s="5"/>
      <c r="AS944" s="5"/>
    </row>
    <row r="945" spans="1:45" s="10" customFormat="1" ht="12.75" customHeight="1">
      <c r="A945" s="11"/>
      <c r="B945" s="11"/>
      <c r="C945" s="11"/>
      <c r="O945" s="116"/>
      <c r="P945" s="116"/>
      <c r="Q945" s="116"/>
      <c r="R945" s="116"/>
      <c r="AF945" s="5"/>
      <c r="AJ945" s="5"/>
      <c r="AK945" s="5"/>
      <c r="AP945" s="5"/>
      <c r="AQ945" s="5"/>
      <c r="AR945" s="5"/>
      <c r="AS945" s="5"/>
    </row>
    <row r="946" spans="1:45" s="10" customFormat="1" ht="12.75" customHeight="1">
      <c r="A946" s="11"/>
      <c r="B946" s="11"/>
      <c r="C946" s="11"/>
      <c r="O946" s="116"/>
      <c r="P946" s="116"/>
      <c r="Q946" s="116"/>
      <c r="R946" s="116"/>
      <c r="AF946" s="5"/>
      <c r="AJ946" s="5"/>
      <c r="AK946" s="5"/>
      <c r="AP946" s="5"/>
      <c r="AQ946" s="5"/>
      <c r="AR946" s="5"/>
      <c r="AS946" s="5"/>
    </row>
    <row r="947" spans="1:45" s="10" customFormat="1" ht="12.75" customHeight="1">
      <c r="A947" s="11"/>
      <c r="B947" s="11"/>
      <c r="C947" s="11"/>
      <c r="O947" s="116"/>
      <c r="P947" s="116"/>
      <c r="Q947" s="116"/>
      <c r="R947" s="116"/>
      <c r="AF947" s="5"/>
      <c r="AJ947" s="5"/>
      <c r="AK947" s="5"/>
      <c r="AP947" s="5"/>
      <c r="AQ947" s="5"/>
      <c r="AR947" s="5"/>
      <c r="AS947" s="5"/>
    </row>
    <row r="948" spans="1:45" s="10" customFormat="1" ht="12.75" customHeight="1">
      <c r="A948" s="11"/>
      <c r="B948" s="11"/>
      <c r="C948" s="11"/>
      <c r="O948" s="116"/>
      <c r="P948" s="116"/>
      <c r="Q948" s="116"/>
      <c r="R948" s="116"/>
      <c r="AF948" s="5"/>
      <c r="AJ948" s="5"/>
      <c r="AK948" s="5"/>
      <c r="AP948" s="5"/>
      <c r="AQ948" s="5"/>
      <c r="AR948" s="5"/>
      <c r="AS948" s="5"/>
    </row>
    <row r="949" spans="1:45" s="10" customFormat="1" ht="12.75" customHeight="1">
      <c r="A949" s="11"/>
      <c r="B949" s="11"/>
      <c r="C949" s="11"/>
      <c r="O949" s="116"/>
      <c r="P949" s="116"/>
      <c r="Q949" s="116"/>
      <c r="R949" s="116"/>
      <c r="AF949" s="5"/>
      <c r="AJ949" s="5"/>
      <c r="AK949" s="5"/>
      <c r="AP949" s="5"/>
      <c r="AQ949" s="5"/>
      <c r="AR949" s="5"/>
      <c r="AS949" s="5"/>
    </row>
    <row r="950" spans="1:45" s="10" customFormat="1" ht="12.75" customHeight="1">
      <c r="A950" s="11"/>
      <c r="B950" s="11"/>
      <c r="C950" s="11"/>
      <c r="O950" s="116"/>
      <c r="P950" s="116"/>
      <c r="Q950" s="116"/>
      <c r="R950" s="116"/>
      <c r="AF950" s="5"/>
      <c r="AJ950" s="5"/>
      <c r="AK950" s="5"/>
      <c r="AP950" s="5"/>
      <c r="AQ950" s="5"/>
      <c r="AR950" s="5"/>
      <c r="AS950" s="5"/>
    </row>
    <row r="951" spans="1:45" s="10" customFormat="1" ht="12.75" customHeight="1">
      <c r="A951" s="11"/>
      <c r="B951" s="11"/>
      <c r="C951" s="11"/>
      <c r="O951" s="116"/>
      <c r="P951" s="116"/>
      <c r="Q951" s="116"/>
      <c r="R951" s="116"/>
      <c r="AF951" s="5"/>
      <c r="AJ951" s="5"/>
      <c r="AK951" s="5"/>
      <c r="AP951" s="5"/>
      <c r="AQ951" s="5"/>
      <c r="AR951" s="5"/>
      <c r="AS951" s="5"/>
    </row>
    <row r="952" spans="1:45" s="10" customFormat="1" ht="12.75" customHeight="1">
      <c r="A952" s="11"/>
      <c r="B952" s="11"/>
      <c r="C952" s="11"/>
      <c r="O952" s="116"/>
      <c r="P952" s="116"/>
      <c r="Q952" s="116"/>
      <c r="R952" s="116"/>
      <c r="AF952" s="5"/>
      <c r="AJ952" s="5"/>
      <c r="AK952" s="5"/>
      <c r="AP952" s="5"/>
      <c r="AQ952" s="5"/>
      <c r="AR952" s="5"/>
      <c r="AS952" s="5"/>
    </row>
    <row r="953" spans="1:45" s="10" customFormat="1" ht="12.75" customHeight="1">
      <c r="A953" s="11"/>
      <c r="B953" s="11"/>
      <c r="C953" s="11"/>
      <c r="O953" s="116"/>
      <c r="P953" s="116"/>
      <c r="Q953" s="116"/>
      <c r="R953" s="116"/>
      <c r="AF953" s="5"/>
      <c r="AJ953" s="5"/>
      <c r="AK953" s="5"/>
      <c r="AP953" s="5"/>
      <c r="AQ953" s="5"/>
      <c r="AR953" s="5"/>
      <c r="AS953" s="5"/>
    </row>
    <row r="954" spans="1:45" s="10" customFormat="1" ht="12.75" customHeight="1">
      <c r="A954" s="11"/>
      <c r="B954" s="11"/>
      <c r="C954" s="11"/>
      <c r="O954" s="116"/>
      <c r="P954" s="116"/>
      <c r="Q954" s="116"/>
      <c r="R954" s="116"/>
      <c r="AF954" s="5"/>
      <c r="AJ954" s="5"/>
      <c r="AK954" s="5"/>
      <c r="AP954" s="5"/>
      <c r="AQ954" s="5"/>
      <c r="AR954" s="5"/>
      <c r="AS954" s="5"/>
    </row>
    <row r="955" spans="1:45" s="10" customFormat="1" ht="12.75" customHeight="1">
      <c r="A955" s="11"/>
      <c r="B955" s="11"/>
      <c r="C955" s="11"/>
      <c r="O955" s="116"/>
      <c r="P955" s="116"/>
      <c r="Q955" s="116"/>
      <c r="R955" s="116"/>
      <c r="AF955" s="5"/>
      <c r="AJ955" s="5"/>
      <c r="AK955" s="5"/>
      <c r="AP955" s="5"/>
      <c r="AQ955" s="5"/>
      <c r="AR955" s="5"/>
      <c r="AS955" s="5"/>
    </row>
    <row r="956" spans="1:45" s="10" customFormat="1" ht="12.75" customHeight="1">
      <c r="A956" s="11"/>
      <c r="B956" s="11"/>
      <c r="C956" s="11"/>
      <c r="O956" s="116"/>
      <c r="P956" s="116"/>
      <c r="Q956" s="116"/>
      <c r="R956" s="116"/>
      <c r="AF956" s="5"/>
      <c r="AJ956" s="5"/>
      <c r="AK956" s="5"/>
      <c r="AP956" s="5"/>
      <c r="AQ956" s="5"/>
      <c r="AR956" s="5"/>
      <c r="AS956" s="5"/>
    </row>
    <row r="957" spans="1:45" s="10" customFormat="1" ht="12.75" customHeight="1">
      <c r="A957" s="11"/>
      <c r="B957" s="11"/>
      <c r="C957" s="11"/>
      <c r="O957" s="116"/>
      <c r="P957" s="116"/>
      <c r="Q957" s="116"/>
      <c r="R957" s="116"/>
      <c r="AF957" s="5"/>
      <c r="AJ957" s="5"/>
      <c r="AK957" s="5"/>
      <c r="AP957" s="5"/>
      <c r="AQ957" s="5"/>
      <c r="AR957" s="5"/>
      <c r="AS957" s="5"/>
    </row>
    <row r="958" spans="1:45" s="10" customFormat="1" ht="12.75" customHeight="1">
      <c r="A958" s="11"/>
      <c r="B958" s="11"/>
      <c r="C958" s="11"/>
      <c r="O958" s="116"/>
      <c r="P958" s="116"/>
      <c r="Q958" s="116"/>
      <c r="R958" s="116"/>
      <c r="AF958" s="5"/>
      <c r="AJ958" s="5"/>
      <c r="AK958" s="5"/>
      <c r="AP958" s="5"/>
      <c r="AQ958" s="5"/>
      <c r="AR958" s="5"/>
      <c r="AS958" s="5"/>
    </row>
    <row r="959" spans="1:45" s="10" customFormat="1" ht="12.75" customHeight="1">
      <c r="A959" s="11"/>
      <c r="B959" s="11"/>
      <c r="C959" s="11"/>
      <c r="O959" s="116"/>
      <c r="P959" s="116"/>
      <c r="Q959" s="116"/>
      <c r="R959" s="116"/>
      <c r="AF959" s="5"/>
      <c r="AJ959" s="5"/>
      <c r="AK959" s="5"/>
      <c r="AP959" s="5"/>
      <c r="AQ959" s="5"/>
      <c r="AR959" s="5"/>
      <c r="AS959" s="5"/>
    </row>
    <row r="960" spans="1:45" s="10" customFormat="1" ht="12.75" customHeight="1">
      <c r="A960" s="11"/>
      <c r="B960" s="11"/>
      <c r="C960" s="11"/>
      <c r="O960" s="116"/>
      <c r="P960" s="116"/>
      <c r="Q960" s="116"/>
      <c r="R960" s="116"/>
      <c r="AF960" s="5"/>
      <c r="AJ960" s="5"/>
      <c r="AK960" s="5"/>
      <c r="AP960" s="5"/>
      <c r="AQ960" s="5"/>
      <c r="AR960" s="5"/>
      <c r="AS960" s="5"/>
    </row>
    <row r="961" spans="1:45" s="10" customFormat="1" ht="12.75" customHeight="1">
      <c r="A961" s="11"/>
      <c r="B961" s="11"/>
      <c r="C961" s="11"/>
      <c r="O961" s="116"/>
      <c r="P961" s="116"/>
      <c r="Q961" s="116"/>
      <c r="R961" s="116"/>
      <c r="AF961" s="5"/>
      <c r="AJ961" s="5"/>
      <c r="AK961" s="5"/>
      <c r="AP961" s="5"/>
      <c r="AQ961" s="5"/>
      <c r="AR961" s="5"/>
      <c r="AS961" s="5"/>
    </row>
    <row r="962" spans="1:45" s="10" customFormat="1" ht="12.75" customHeight="1">
      <c r="A962" s="11"/>
      <c r="B962" s="11"/>
      <c r="C962" s="11"/>
      <c r="O962" s="116"/>
      <c r="P962" s="116"/>
      <c r="Q962" s="116"/>
      <c r="R962" s="116"/>
      <c r="AF962" s="5"/>
      <c r="AJ962" s="5"/>
      <c r="AK962" s="5"/>
      <c r="AP962" s="5"/>
      <c r="AQ962" s="5"/>
      <c r="AR962" s="5"/>
      <c r="AS962" s="5"/>
    </row>
    <row r="963" spans="1:45" s="10" customFormat="1" ht="12.75" customHeight="1">
      <c r="A963" s="11"/>
      <c r="B963" s="11"/>
      <c r="C963" s="11"/>
      <c r="O963" s="116"/>
      <c r="P963" s="116"/>
      <c r="Q963" s="116"/>
      <c r="R963" s="116"/>
      <c r="AF963" s="5"/>
      <c r="AJ963" s="5"/>
      <c r="AK963" s="5"/>
      <c r="AP963" s="5"/>
      <c r="AQ963" s="5"/>
      <c r="AR963" s="5"/>
      <c r="AS963" s="5"/>
    </row>
    <row r="964" spans="1:45" s="10" customFormat="1" ht="12.75" customHeight="1">
      <c r="A964" s="11"/>
      <c r="B964" s="11"/>
      <c r="C964" s="11"/>
      <c r="O964" s="116"/>
      <c r="P964" s="116"/>
      <c r="Q964" s="116"/>
      <c r="R964" s="116"/>
      <c r="AF964" s="5"/>
      <c r="AJ964" s="5"/>
      <c r="AK964" s="5"/>
      <c r="AP964" s="5"/>
      <c r="AQ964" s="5"/>
      <c r="AR964" s="5"/>
      <c r="AS964" s="5"/>
    </row>
    <row r="965" spans="1:45" s="10" customFormat="1" ht="12.75" customHeight="1">
      <c r="A965" s="11"/>
      <c r="B965" s="11"/>
      <c r="C965" s="11"/>
      <c r="O965" s="116"/>
      <c r="P965" s="116"/>
      <c r="Q965" s="116"/>
      <c r="R965" s="116"/>
      <c r="AF965" s="5"/>
      <c r="AJ965" s="5"/>
      <c r="AK965" s="5"/>
      <c r="AP965" s="5"/>
      <c r="AQ965" s="5"/>
      <c r="AR965" s="5"/>
      <c r="AS965" s="5"/>
    </row>
    <row r="966" spans="1:45" s="10" customFormat="1" ht="12.75" customHeight="1">
      <c r="A966" s="11"/>
      <c r="B966" s="11"/>
      <c r="C966" s="11"/>
      <c r="O966" s="116"/>
      <c r="P966" s="116"/>
      <c r="Q966" s="116"/>
      <c r="R966" s="116"/>
      <c r="AF966" s="5"/>
      <c r="AJ966" s="5"/>
      <c r="AK966" s="5"/>
      <c r="AP966" s="5"/>
      <c r="AQ966" s="5"/>
      <c r="AR966" s="5"/>
      <c r="AS966" s="5"/>
    </row>
    <row r="967" spans="1:45" s="10" customFormat="1" ht="12.75" customHeight="1">
      <c r="A967" s="11"/>
      <c r="B967" s="11"/>
      <c r="C967" s="11"/>
      <c r="O967" s="116"/>
      <c r="P967" s="116"/>
      <c r="Q967" s="116"/>
      <c r="R967" s="116"/>
      <c r="AF967" s="5"/>
      <c r="AJ967" s="5"/>
      <c r="AK967" s="5"/>
      <c r="AP967" s="5"/>
      <c r="AQ967" s="5"/>
      <c r="AR967" s="5"/>
      <c r="AS967" s="5"/>
    </row>
    <row r="968" spans="1:45" s="10" customFormat="1" ht="12.75" customHeight="1">
      <c r="A968" s="11"/>
      <c r="B968" s="11"/>
      <c r="C968" s="11"/>
      <c r="O968" s="116"/>
      <c r="P968" s="116"/>
      <c r="Q968" s="116"/>
      <c r="R968" s="116"/>
      <c r="AF968" s="5"/>
      <c r="AJ968" s="5"/>
      <c r="AK968" s="5"/>
      <c r="AP968" s="5"/>
      <c r="AQ968" s="5"/>
      <c r="AR968" s="5"/>
      <c r="AS968" s="5"/>
    </row>
    <row r="969" spans="1:45" s="10" customFormat="1" ht="12.75" customHeight="1">
      <c r="A969" s="11"/>
      <c r="B969" s="11"/>
      <c r="C969" s="11"/>
      <c r="O969" s="116"/>
      <c r="P969" s="116"/>
      <c r="Q969" s="116"/>
      <c r="R969" s="116"/>
      <c r="AF969" s="5"/>
      <c r="AJ969" s="5"/>
      <c r="AK969" s="5"/>
      <c r="AP969" s="5"/>
      <c r="AQ969" s="5"/>
      <c r="AR969" s="5"/>
      <c r="AS969" s="5"/>
    </row>
    <row r="970" spans="1:45" s="10" customFormat="1" ht="12.75" customHeight="1">
      <c r="A970" s="11"/>
      <c r="B970" s="11"/>
      <c r="C970" s="11"/>
      <c r="O970" s="116"/>
      <c r="P970" s="116"/>
      <c r="Q970" s="116"/>
      <c r="R970" s="116"/>
      <c r="AF970" s="5"/>
      <c r="AJ970" s="5"/>
      <c r="AK970" s="5"/>
      <c r="AP970" s="5"/>
      <c r="AQ970" s="5"/>
      <c r="AR970" s="5"/>
      <c r="AS970" s="5"/>
    </row>
    <row r="971" spans="1:45" s="10" customFormat="1" ht="12.75" customHeight="1">
      <c r="A971" s="11"/>
      <c r="B971" s="11"/>
      <c r="C971" s="11"/>
      <c r="O971" s="116"/>
      <c r="P971" s="116"/>
      <c r="Q971" s="116"/>
      <c r="R971" s="116"/>
      <c r="AF971" s="5"/>
      <c r="AJ971" s="5"/>
      <c r="AK971" s="5"/>
      <c r="AP971" s="5"/>
      <c r="AQ971" s="5"/>
      <c r="AR971" s="5"/>
      <c r="AS971" s="5"/>
    </row>
    <row r="972" spans="1:45" s="10" customFormat="1" ht="12.75" customHeight="1">
      <c r="A972" s="11"/>
      <c r="B972" s="11"/>
      <c r="C972" s="11"/>
      <c r="O972" s="116"/>
      <c r="P972" s="116"/>
      <c r="Q972" s="116"/>
      <c r="R972" s="116"/>
      <c r="AF972" s="5"/>
      <c r="AJ972" s="5"/>
      <c r="AK972" s="5"/>
      <c r="AP972" s="5"/>
      <c r="AQ972" s="5"/>
      <c r="AR972" s="5"/>
      <c r="AS972" s="5"/>
    </row>
    <row r="973" spans="1:45" s="10" customFormat="1" ht="12.75" customHeight="1">
      <c r="A973" s="11"/>
      <c r="B973" s="11"/>
      <c r="C973" s="11"/>
      <c r="O973" s="116"/>
      <c r="P973" s="116"/>
      <c r="Q973" s="116"/>
      <c r="R973" s="116"/>
      <c r="AF973" s="5"/>
      <c r="AJ973" s="5"/>
      <c r="AK973" s="5"/>
      <c r="AP973" s="5"/>
      <c r="AQ973" s="5"/>
      <c r="AR973" s="5"/>
      <c r="AS973" s="5"/>
    </row>
    <row r="974" spans="1:45" s="10" customFormat="1" ht="12.75" customHeight="1">
      <c r="A974" s="11"/>
      <c r="B974" s="11"/>
      <c r="C974" s="11"/>
      <c r="O974" s="116"/>
      <c r="P974" s="116"/>
      <c r="Q974" s="116"/>
      <c r="R974" s="116"/>
      <c r="AF974" s="5"/>
      <c r="AJ974" s="5"/>
      <c r="AK974" s="5"/>
      <c r="AP974" s="5"/>
      <c r="AQ974" s="5"/>
      <c r="AR974" s="5"/>
      <c r="AS974" s="5"/>
    </row>
    <row r="975" spans="1:45" s="10" customFormat="1" ht="12.75" customHeight="1">
      <c r="A975" s="11"/>
      <c r="B975" s="11"/>
      <c r="C975" s="11"/>
      <c r="O975" s="116"/>
      <c r="P975" s="116"/>
      <c r="Q975" s="116"/>
      <c r="R975" s="116"/>
      <c r="AF975" s="5"/>
      <c r="AJ975" s="5"/>
      <c r="AK975" s="5"/>
      <c r="AP975" s="5"/>
      <c r="AQ975" s="5"/>
      <c r="AR975" s="5"/>
      <c r="AS975" s="5"/>
    </row>
    <row r="976" spans="1:45" s="10" customFormat="1" ht="12.75" customHeight="1">
      <c r="A976" s="11"/>
      <c r="B976" s="11"/>
      <c r="C976" s="11"/>
      <c r="O976" s="116"/>
      <c r="P976" s="116"/>
      <c r="Q976" s="116"/>
      <c r="R976" s="116"/>
      <c r="AF976" s="5"/>
      <c r="AJ976" s="5"/>
      <c r="AK976" s="5"/>
      <c r="AP976" s="5"/>
      <c r="AQ976" s="5"/>
      <c r="AR976" s="5"/>
      <c r="AS976" s="5"/>
    </row>
    <row r="977" spans="1:45" s="10" customFormat="1" ht="12.75" customHeight="1">
      <c r="A977" s="11"/>
      <c r="B977" s="11"/>
      <c r="C977" s="11"/>
      <c r="O977" s="116"/>
      <c r="P977" s="116"/>
      <c r="Q977" s="116"/>
      <c r="R977" s="116"/>
      <c r="AF977" s="5"/>
      <c r="AJ977" s="5"/>
      <c r="AK977" s="5"/>
      <c r="AP977" s="5"/>
      <c r="AQ977" s="5"/>
      <c r="AR977" s="5"/>
      <c r="AS977" s="5"/>
    </row>
    <row r="978" spans="1:45" s="10" customFormat="1" ht="12.75" customHeight="1">
      <c r="A978" s="11"/>
      <c r="B978" s="11"/>
      <c r="C978" s="11"/>
      <c r="O978" s="116"/>
      <c r="P978" s="116"/>
      <c r="Q978" s="116"/>
      <c r="R978" s="116"/>
      <c r="AF978" s="5"/>
      <c r="AJ978" s="5"/>
      <c r="AK978" s="5"/>
      <c r="AP978" s="5"/>
      <c r="AQ978" s="5"/>
      <c r="AR978" s="5"/>
      <c r="AS978" s="5"/>
    </row>
    <row r="979" spans="1:45" s="10" customFormat="1" ht="12.75" customHeight="1">
      <c r="A979" s="11"/>
      <c r="B979" s="11"/>
      <c r="C979" s="11"/>
      <c r="O979" s="116"/>
      <c r="P979" s="116"/>
      <c r="Q979" s="116"/>
      <c r="R979" s="116"/>
      <c r="AF979" s="5"/>
      <c r="AJ979" s="5"/>
      <c r="AK979" s="5"/>
      <c r="AP979" s="5"/>
      <c r="AQ979" s="5"/>
      <c r="AR979" s="5"/>
      <c r="AS979" s="5"/>
    </row>
    <row r="980" spans="1:45" s="10" customFormat="1" ht="12.75" customHeight="1">
      <c r="A980" s="11"/>
      <c r="B980" s="11"/>
      <c r="C980" s="11"/>
      <c r="O980" s="116"/>
      <c r="P980" s="116"/>
      <c r="Q980" s="116"/>
      <c r="R980" s="116"/>
      <c r="AF980" s="5"/>
      <c r="AJ980" s="5"/>
      <c r="AK980" s="5"/>
      <c r="AP980" s="5"/>
      <c r="AQ980" s="5"/>
      <c r="AR980" s="5"/>
      <c r="AS980" s="5"/>
    </row>
    <row r="981" spans="1:45" s="10" customFormat="1" ht="12.75" customHeight="1">
      <c r="A981" s="11"/>
      <c r="B981" s="11"/>
      <c r="C981" s="11"/>
      <c r="O981" s="116"/>
      <c r="P981" s="116"/>
      <c r="Q981" s="116"/>
      <c r="R981" s="116"/>
      <c r="AF981" s="5"/>
      <c r="AJ981" s="5"/>
      <c r="AK981" s="5"/>
      <c r="AP981" s="5"/>
      <c r="AQ981" s="5"/>
      <c r="AR981" s="5"/>
      <c r="AS981" s="5"/>
    </row>
    <row r="982" spans="1:45" s="10" customFormat="1" ht="12.75" customHeight="1">
      <c r="A982" s="11"/>
      <c r="B982" s="11"/>
      <c r="C982" s="11"/>
      <c r="O982" s="116"/>
      <c r="P982" s="116"/>
      <c r="Q982" s="116"/>
      <c r="R982" s="116"/>
      <c r="AF982" s="5"/>
      <c r="AJ982" s="5"/>
      <c r="AK982" s="5"/>
      <c r="AP982" s="5"/>
      <c r="AQ982" s="5"/>
      <c r="AR982" s="5"/>
      <c r="AS982" s="5"/>
    </row>
    <row r="983" spans="1:45" s="10" customFormat="1" ht="12.75" customHeight="1">
      <c r="A983" s="11"/>
      <c r="B983" s="11"/>
      <c r="C983" s="11"/>
      <c r="O983" s="116"/>
      <c r="P983" s="116"/>
      <c r="Q983" s="116"/>
      <c r="R983" s="116"/>
      <c r="AF983" s="5"/>
      <c r="AJ983" s="5"/>
      <c r="AK983" s="5"/>
      <c r="AP983" s="5"/>
      <c r="AQ983" s="5"/>
      <c r="AR983" s="5"/>
      <c r="AS983" s="5"/>
    </row>
    <row r="984" spans="1:45" s="10" customFormat="1" ht="12.75" customHeight="1">
      <c r="A984" s="11"/>
      <c r="B984" s="11"/>
      <c r="C984" s="11"/>
      <c r="O984" s="116"/>
      <c r="P984" s="116"/>
      <c r="Q984" s="116"/>
      <c r="R984" s="116"/>
      <c r="AF984" s="5"/>
      <c r="AJ984" s="5"/>
      <c r="AK984" s="5"/>
      <c r="AP984" s="5"/>
      <c r="AQ984" s="5"/>
      <c r="AR984" s="5"/>
      <c r="AS984" s="5"/>
    </row>
    <row r="985" spans="1:45" s="10" customFormat="1" ht="12.75" customHeight="1">
      <c r="A985" s="11"/>
      <c r="B985" s="11"/>
      <c r="C985" s="11"/>
      <c r="O985" s="116"/>
      <c r="P985" s="116"/>
      <c r="Q985" s="116"/>
      <c r="R985" s="116"/>
      <c r="AF985" s="5"/>
      <c r="AJ985" s="5"/>
      <c r="AK985" s="5"/>
      <c r="AP985" s="5"/>
      <c r="AQ985" s="5"/>
      <c r="AR985" s="5"/>
      <c r="AS985" s="5"/>
    </row>
    <row r="986" spans="1:45" s="10" customFormat="1" ht="12.75" customHeight="1">
      <c r="A986" s="11"/>
      <c r="B986" s="11"/>
      <c r="C986" s="11"/>
      <c r="O986" s="116"/>
      <c r="P986" s="116"/>
      <c r="Q986" s="116"/>
      <c r="R986" s="116"/>
      <c r="AF986" s="5"/>
      <c r="AJ986" s="5"/>
      <c r="AK986" s="5"/>
      <c r="AP986" s="5"/>
      <c r="AQ986" s="5"/>
      <c r="AR986" s="5"/>
      <c r="AS986" s="5"/>
    </row>
    <row r="987" spans="1:45" s="10" customFormat="1" ht="12.75" customHeight="1">
      <c r="A987" s="11"/>
      <c r="B987" s="11"/>
      <c r="C987" s="11"/>
      <c r="O987" s="116"/>
      <c r="P987" s="116"/>
      <c r="Q987" s="116"/>
      <c r="R987" s="116"/>
      <c r="AF987" s="5"/>
      <c r="AJ987" s="5"/>
      <c r="AK987" s="5"/>
      <c r="AP987" s="5"/>
      <c r="AQ987" s="5"/>
      <c r="AR987" s="5"/>
      <c r="AS987" s="5"/>
    </row>
    <row r="988" spans="1:45" s="10" customFormat="1" ht="12.75" customHeight="1">
      <c r="A988" s="11"/>
      <c r="B988" s="11"/>
      <c r="C988" s="11"/>
      <c r="O988" s="116"/>
      <c r="P988" s="116"/>
      <c r="Q988" s="116"/>
      <c r="R988" s="116"/>
      <c r="AF988" s="5"/>
      <c r="AJ988" s="5"/>
      <c r="AK988" s="5"/>
      <c r="AP988" s="5"/>
      <c r="AQ988" s="5"/>
      <c r="AR988" s="5"/>
      <c r="AS988" s="5"/>
    </row>
    <row r="989" spans="1:45" s="10" customFormat="1" ht="12.75" customHeight="1">
      <c r="A989" s="11"/>
      <c r="B989" s="11"/>
      <c r="C989" s="11"/>
      <c r="O989" s="116"/>
      <c r="P989" s="116"/>
      <c r="Q989" s="116"/>
      <c r="R989" s="116"/>
      <c r="AF989" s="5"/>
      <c r="AJ989" s="5"/>
      <c r="AK989" s="5"/>
      <c r="AP989" s="5"/>
      <c r="AQ989" s="5"/>
      <c r="AR989" s="5"/>
      <c r="AS989" s="5"/>
    </row>
    <row r="990" spans="1:45" s="10" customFormat="1" ht="12.75" customHeight="1">
      <c r="A990" s="11"/>
      <c r="B990" s="11"/>
      <c r="C990" s="11"/>
      <c r="O990" s="116"/>
      <c r="P990" s="116"/>
      <c r="Q990" s="116"/>
      <c r="R990" s="116"/>
      <c r="AF990" s="5"/>
      <c r="AJ990" s="5"/>
      <c r="AK990" s="5"/>
      <c r="AP990" s="5"/>
      <c r="AQ990" s="5"/>
      <c r="AR990" s="5"/>
      <c r="AS990" s="5"/>
    </row>
    <row r="991" spans="1:45" s="10" customFormat="1" ht="12.75" customHeight="1">
      <c r="A991" s="11"/>
      <c r="B991" s="11"/>
      <c r="C991" s="11"/>
      <c r="O991" s="116"/>
      <c r="P991" s="116"/>
      <c r="Q991" s="116"/>
      <c r="R991" s="116"/>
      <c r="AF991" s="5"/>
      <c r="AJ991" s="5"/>
      <c r="AK991" s="5"/>
      <c r="AP991" s="5"/>
      <c r="AQ991" s="5"/>
      <c r="AR991" s="5"/>
      <c r="AS991" s="5"/>
    </row>
    <row r="992" spans="1:45" s="10" customFormat="1" ht="12.75" customHeight="1">
      <c r="A992" s="11"/>
      <c r="B992" s="11"/>
      <c r="C992" s="11"/>
      <c r="O992" s="116"/>
      <c r="P992" s="116"/>
      <c r="Q992" s="116"/>
      <c r="R992" s="116"/>
      <c r="AF992" s="5"/>
      <c r="AJ992" s="5"/>
      <c r="AK992" s="5"/>
      <c r="AP992" s="5"/>
      <c r="AQ992" s="5"/>
      <c r="AR992" s="5"/>
      <c r="AS992" s="5"/>
    </row>
    <row r="993" spans="1:45" s="10" customFormat="1" ht="12.75" customHeight="1">
      <c r="A993" s="11"/>
      <c r="B993" s="11"/>
      <c r="C993" s="11"/>
      <c r="O993" s="116"/>
      <c r="P993" s="116"/>
      <c r="Q993" s="116"/>
      <c r="R993" s="116"/>
      <c r="AF993" s="5"/>
      <c r="AJ993" s="5"/>
      <c r="AK993" s="5"/>
      <c r="AP993" s="5"/>
      <c r="AQ993" s="5"/>
      <c r="AR993" s="5"/>
      <c r="AS993" s="5"/>
    </row>
    <row r="994" spans="1:45" s="10" customFormat="1" ht="12.75" customHeight="1">
      <c r="A994" s="11"/>
      <c r="B994" s="11"/>
      <c r="C994" s="11"/>
      <c r="O994" s="116"/>
      <c r="P994" s="116"/>
      <c r="Q994" s="116"/>
      <c r="R994" s="116"/>
      <c r="AF994" s="5"/>
      <c r="AJ994" s="5"/>
      <c r="AK994" s="5"/>
      <c r="AP994" s="5"/>
      <c r="AQ994" s="5"/>
      <c r="AR994" s="5"/>
      <c r="AS994" s="5"/>
    </row>
    <row r="995" spans="1:45" s="10" customFormat="1" ht="12.75" customHeight="1">
      <c r="A995" s="11"/>
      <c r="B995" s="11"/>
      <c r="C995" s="11"/>
      <c r="O995" s="116"/>
      <c r="P995" s="116"/>
      <c r="Q995" s="116"/>
      <c r="R995" s="116"/>
      <c r="AF995" s="5"/>
      <c r="AJ995" s="5"/>
      <c r="AK995" s="5"/>
      <c r="AP995" s="5"/>
      <c r="AQ995" s="5"/>
      <c r="AR995" s="5"/>
      <c r="AS995" s="5"/>
    </row>
    <row r="996" spans="1:45" s="10" customFormat="1" ht="12.75" customHeight="1">
      <c r="A996" s="11"/>
      <c r="B996" s="11"/>
      <c r="C996" s="11"/>
      <c r="O996" s="116"/>
      <c r="P996" s="116"/>
      <c r="Q996" s="116"/>
      <c r="R996" s="116"/>
      <c r="AF996" s="5"/>
      <c r="AJ996" s="5"/>
      <c r="AK996" s="5"/>
      <c r="AP996" s="5"/>
      <c r="AQ996" s="5"/>
      <c r="AR996" s="5"/>
      <c r="AS996" s="5"/>
    </row>
    <row r="997" spans="1:45" s="10" customFormat="1" ht="12.75" customHeight="1">
      <c r="A997" s="11"/>
      <c r="B997" s="11"/>
      <c r="C997" s="11"/>
      <c r="O997" s="116"/>
      <c r="P997" s="116"/>
      <c r="Q997" s="116"/>
      <c r="R997" s="116"/>
      <c r="AF997" s="5"/>
      <c r="AJ997" s="5"/>
      <c r="AK997" s="5"/>
      <c r="AP997" s="5"/>
      <c r="AQ997" s="5"/>
      <c r="AR997" s="5"/>
      <c r="AS997" s="5"/>
    </row>
    <row r="998" spans="1:45" s="10" customFormat="1" ht="12.75" customHeight="1">
      <c r="A998" s="11"/>
      <c r="B998" s="11"/>
      <c r="C998" s="11"/>
      <c r="O998" s="116"/>
      <c r="P998" s="116"/>
      <c r="Q998" s="116"/>
      <c r="R998" s="116"/>
      <c r="AF998" s="5"/>
      <c r="AJ998" s="5"/>
      <c r="AK998" s="5"/>
      <c r="AP998" s="5"/>
      <c r="AQ998" s="5"/>
      <c r="AR998" s="5"/>
      <c r="AS998" s="5"/>
    </row>
    <row r="999" spans="1:45" s="10" customFormat="1" ht="12.75" customHeight="1">
      <c r="A999" s="11"/>
      <c r="B999" s="11"/>
      <c r="C999" s="11"/>
      <c r="O999" s="116"/>
      <c r="P999" s="116"/>
      <c r="Q999" s="116"/>
      <c r="R999" s="116"/>
      <c r="AF999" s="5"/>
      <c r="AJ999" s="5"/>
      <c r="AK999" s="5"/>
      <c r="AP999" s="5"/>
      <c r="AQ999" s="5"/>
      <c r="AR999" s="5"/>
      <c r="AS999" s="5"/>
    </row>
    <row r="1000" spans="1:45" s="10" customFormat="1" ht="12.75" customHeight="1">
      <c r="A1000" s="11"/>
      <c r="B1000" s="11"/>
      <c r="C1000" s="11"/>
      <c r="O1000" s="116"/>
      <c r="P1000" s="116"/>
      <c r="Q1000" s="116"/>
      <c r="R1000" s="116"/>
      <c r="AF1000" s="5"/>
      <c r="AJ1000" s="5"/>
      <c r="AK1000" s="5"/>
      <c r="AP1000" s="5"/>
      <c r="AQ1000" s="5"/>
      <c r="AR1000" s="5"/>
      <c r="AS1000" s="5"/>
    </row>
    <row r="1001" spans="1:45" s="10" customFormat="1" ht="12.75" customHeight="1">
      <c r="A1001" s="11"/>
      <c r="B1001" s="11"/>
      <c r="C1001" s="11"/>
      <c r="O1001" s="116"/>
      <c r="P1001" s="116"/>
      <c r="Q1001" s="116"/>
      <c r="R1001" s="116"/>
      <c r="AF1001" s="5"/>
      <c r="AJ1001" s="5"/>
      <c r="AK1001" s="5"/>
      <c r="AP1001" s="5"/>
      <c r="AQ1001" s="5"/>
      <c r="AR1001" s="5"/>
      <c r="AS1001" s="5"/>
    </row>
    <row r="1002" spans="1:45" s="10" customFormat="1" ht="12.75" customHeight="1">
      <c r="A1002" s="11"/>
      <c r="B1002" s="11"/>
      <c r="C1002" s="11"/>
      <c r="O1002" s="116"/>
      <c r="P1002" s="116"/>
      <c r="Q1002" s="116"/>
      <c r="R1002" s="116"/>
      <c r="AF1002" s="5"/>
      <c r="AJ1002" s="5"/>
      <c r="AK1002" s="5"/>
      <c r="AP1002" s="5"/>
      <c r="AQ1002" s="5"/>
      <c r="AR1002" s="5"/>
      <c r="AS1002" s="5"/>
    </row>
    <row r="1003" spans="1:45" s="10" customFormat="1" ht="12.75" customHeight="1">
      <c r="A1003" s="11"/>
      <c r="B1003" s="11"/>
      <c r="C1003" s="11"/>
      <c r="O1003" s="116"/>
      <c r="P1003" s="116"/>
      <c r="Q1003" s="116"/>
      <c r="R1003" s="116"/>
      <c r="AF1003" s="5"/>
      <c r="AJ1003" s="5"/>
      <c r="AK1003" s="5"/>
      <c r="AP1003" s="5"/>
      <c r="AQ1003" s="5"/>
      <c r="AR1003" s="5"/>
      <c r="AS1003" s="5"/>
    </row>
    <row r="1004" spans="1:45" s="10" customFormat="1" ht="12.75" customHeight="1">
      <c r="A1004" s="11"/>
      <c r="B1004" s="11"/>
      <c r="C1004" s="11"/>
      <c r="O1004" s="116"/>
      <c r="P1004" s="116"/>
      <c r="Q1004" s="116"/>
      <c r="R1004" s="116"/>
      <c r="AF1004" s="5"/>
      <c r="AJ1004" s="5"/>
      <c r="AK1004" s="5"/>
      <c r="AP1004" s="5"/>
      <c r="AQ1004" s="5"/>
      <c r="AR1004" s="5"/>
      <c r="AS1004" s="5"/>
    </row>
    <row r="1005" spans="1:45" s="10" customFormat="1" ht="12.75" customHeight="1">
      <c r="A1005" s="11"/>
      <c r="B1005" s="11"/>
      <c r="C1005" s="11"/>
      <c r="O1005" s="116"/>
      <c r="P1005" s="116"/>
      <c r="Q1005" s="116"/>
      <c r="R1005" s="116"/>
      <c r="AF1005" s="5"/>
      <c r="AJ1005" s="5"/>
      <c r="AK1005" s="5"/>
      <c r="AP1005" s="5"/>
      <c r="AQ1005" s="5"/>
      <c r="AR1005" s="5"/>
      <c r="AS1005" s="5"/>
    </row>
    <row r="1006" spans="1:45" s="10" customFormat="1" ht="12.75" customHeight="1">
      <c r="A1006" s="11"/>
      <c r="B1006" s="11"/>
      <c r="C1006" s="11"/>
      <c r="O1006" s="116"/>
      <c r="P1006" s="116"/>
      <c r="Q1006" s="116"/>
      <c r="R1006" s="116"/>
      <c r="AF1006" s="5"/>
      <c r="AJ1006" s="5"/>
      <c r="AK1006" s="5"/>
      <c r="AP1006" s="5"/>
      <c r="AQ1006" s="5"/>
      <c r="AR1006" s="5"/>
      <c r="AS1006" s="5"/>
    </row>
    <row r="1007" spans="1:45" s="10" customFormat="1" ht="12.75" customHeight="1">
      <c r="A1007" s="11"/>
      <c r="B1007" s="11"/>
      <c r="C1007" s="11"/>
      <c r="O1007" s="116"/>
      <c r="P1007" s="116"/>
      <c r="Q1007" s="116"/>
      <c r="R1007" s="116"/>
      <c r="AF1007" s="5"/>
      <c r="AJ1007" s="5"/>
      <c r="AK1007" s="5"/>
      <c r="AP1007" s="5"/>
      <c r="AQ1007" s="5"/>
      <c r="AR1007" s="5"/>
      <c r="AS1007" s="5"/>
    </row>
    <row r="1008" spans="1:45" s="10" customFormat="1" ht="12.75" customHeight="1">
      <c r="A1008" s="11"/>
      <c r="B1008" s="11"/>
      <c r="C1008" s="11"/>
      <c r="O1008" s="116"/>
      <c r="P1008" s="116"/>
      <c r="Q1008" s="116"/>
      <c r="R1008" s="116"/>
      <c r="AF1008" s="5"/>
      <c r="AJ1008" s="5"/>
      <c r="AK1008" s="5"/>
      <c r="AP1008" s="5"/>
      <c r="AQ1008" s="5"/>
      <c r="AR1008" s="5"/>
      <c r="AS1008" s="5"/>
    </row>
    <row r="1009" spans="1:45" s="10" customFormat="1" ht="12.75" customHeight="1">
      <c r="A1009" s="11"/>
      <c r="B1009" s="11"/>
      <c r="C1009" s="11"/>
      <c r="O1009" s="116"/>
      <c r="P1009" s="116"/>
      <c r="Q1009" s="116"/>
      <c r="R1009" s="116"/>
      <c r="AF1009" s="5"/>
      <c r="AJ1009" s="5"/>
      <c r="AK1009" s="5"/>
      <c r="AP1009" s="5"/>
      <c r="AQ1009" s="5"/>
      <c r="AR1009" s="5"/>
      <c r="AS1009" s="5"/>
    </row>
    <row r="1010" spans="1:45" s="10" customFormat="1" ht="12.75" customHeight="1">
      <c r="A1010" s="11"/>
      <c r="B1010" s="11"/>
      <c r="C1010" s="11"/>
      <c r="O1010" s="116"/>
      <c r="P1010" s="116"/>
      <c r="Q1010" s="116"/>
      <c r="R1010" s="116"/>
      <c r="AF1010" s="5"/>
      <c r="AJ1010" s="5"/>
      <c r="AK1010" s="5"/>
      <c r="AP1010" s="5"/>
      <c r="AQ1010" s="5"/>
      <c r="AR1010" s="5"/>
      <c r="AS1010" s="5"/>
    </row>
    <row r="1011" spans="1:45" s="10" customFormat="1" ht="12.75" customHeight="1">
      <c r="A1011" s="11"/>
      <c r="B1011" s="11"/>
      <c r="C1011" s="11"/>
      <c r="O1011" s="116"/>
      <c r="P1011" s="116"/>
      <c r="Q1011" s="116"/>
      <c r="R1011" s="116"/>
      <c r="AF1011" s="5"/>
      <c r="AJ1011" s="5"/>
      <c r="AK1011" s="5"/>
      <c r="AP1011" s="5"/>
      <c r="AQ1011" s="5"/>
      <c r="AR1011" s="5"/>
      <c r="AS1011" s="5"/>
    </row>
    <row r="1012" spans="1:45" s="10" customFormat="1" ht="12.75" customHeight="1">
      <c r="A1012" s="11"/>
      <c r="B1012" s="11"/>
      <c r="C1012" s="11"/>
      <c r="O1012" s="116"/>
      <c r="P1012" s="116"/>
      <c r="Q1012" s="116"/>
      <c r="R1012" s="116"/>
      <c r="AF1012" s="5"/>
      <c r="AJ1012" s="5"/>
      <c r="AK1012" s="5"/>
      <c r="AP1012" s="5"/>
      <c r="AQ1012" s="5"/>
      <c r="AR1012" s="5"/>
      <c r="AS1012" s="5"/>
    </row>
    <row r="1013" spans="1:45" s="10" customFormat="1" ht="12.75" customHeight="1">
      <c r="A1013" s="11"/>
      <c r="B1013" s="11"/>
      <c r="C1013" s="11"/>
      <c r="O1013" s="116"/>
      <c r="P1013" s="116"/>
      <c r="Q1013" s="116"/>
      <c r="R1013" s="116"/>
      <c r="AF1013" s="5"/>
      <c r="AJ1013" s="5"/>
      <c r="AK1013" s="5"/>
      <c r="AP1013" s="5"/>
      <c r="AQ1013" s="5"/>
      <c r="AR1013" s="5"/>
      <c r="AS1013" s="5"/>
    </row>
    <row r="1014" spans="1:45" s="10" customFormat="1" ht="12.75" customHeight="1">
      <c r="A1014" s="11"/>
      <c r="B1014" s="11"/>
      <c r="C1014" s="11"/>
      <c r="O1014" s="116"/>
      <c r="P1014" s="116"/>
      <c r="Q1014" s="116"/>
      <c r="R1014" s="116"/>
      <c r="AF1014" s="5"/>
      <c r="AJ1014" s="5"/>
      <c r="AK1014" s="5"/>
      <c r="AP1014" s="5"/>
      <c r="AQ1014" s="5"/>
      <c r="AR1014" s="5"/>
      <c r="AS1014" s="5"/>
    </row>
    <row r="1015" spans="1:45" s="10" customFormat="1" ht="12.75" customHeight="1">
      <c r="A1015" s="11"/>
      <c r="B1015" s="11"/>
      <c r="C1015" s="11"/>
      <c r="O1015" s="116"/>
      <c r="P1015" s="116"/>
      <c r="Q1015" s="116"/>
      <c r="R1015" s="116"/>
      <c r="AF1015" s="5"/>
      <c r="AJ1015" s="5"/>
      <c r="AK1015" s="5"/>
      <c r="AP1015" s="5"/>
      <c r="AQ1015" s="5"/>
      <c r="AR1015" s="5"/>
      <c r="AS1015" s="5"/>
    </row>
    <row r="1016" spans="1:45" s="10" customFormat="1" ht="12.75" customHeight="1">
      <c r="A1016" s="11"/>
      <c r="B1016" s="11"/>
      <c r="C1016" s="11"/>
      <c r="O1016" s="116"/>
      <c r="P1016" s="116"/>
      <c r="Q1016" s="116"/>
      <c r="R1016" s="116"/>
      <c r="AF1016" s="5"/>
      <c r="AJ1016" s="5"/>
      <c r="AK1016" s="5"/>
      <c r="AP1016" s="5"/>
      <c r="AQ1016" s="5"/>
      <c r="AR1016" s="5"/>
      <c r="AS1016" s="5"/>
    </row>
    <row r="1017" spans="1:45" s="10" customFormat="1" ht="12.75" customHeight="1">
      <c r="A1017" s="11"/>
      <c r="B1017" s="11"/>
      <c r="C1017" s="11"/>
      <c r="O1017" s="116"/>
      <c r="P1017" s="116"/>
      <c r="Q1017" s="116"/>
      <c r="R1017" s="116"/>
      <c r="AF1017" s="5"/>
      <c r="AJ1017" s="5"/>
      <c r="AK1017" s="5"/>
      <c r="AP1017" s="5"/>
      <c r="AQ1017" s="5"/>
      <c r="AR1017" s="5"/>
      <c r="AS1017" s="5"/>
    </row>
    <row r="1018" spans="1:45" s="10" customFormat="1" ht="12.75" customHeight="1">
      <c r="A1018" s="11"/>
      <c r="B1018" s="11"/>
      <c r="C1018" s="11"/>
      <c r="O1018" s="116"/>
      <c r="P1018" s="116"/>
      <c r="Q1018" s="116"/>
      <c r="R1018" s="116"/>
      <c r="AF1018" s="5"/>
      <c r="AJ1018" s="5"/>
      <c r="AK1018" s="5"/>
      <c r="AP1018" s="5"/>
      <c r="AQ1018" s="5"/>
      <c r="AR1018" s="5"/>
      <c r="AS1018" s="5"/>
    </row>
    <row r="1019" spans="1:45" s="10" customFormat="1" ht="12.75" customHeight="1">
      <c r="A1019" s="11"/>
      <c r="B1019" s="11"/>
      <c r="C1019" s="11"/>
      <c r="O1019" s="116"/>
      <c r="P1019" s="116"/>
      <c r="Q1019" s="116"/>
      <c r="R1019" s="116"/>
      <c r="AF1019" s="5"/>
      <c r="AJ1019" s="5"/>
      <c r="AK1019" s="5"/>
      <c r="AP1019" s="5"/>
      <c r="AQ1019" s="5"/>
      <c r="AR1019" s="5"/>
      <c r="AS1019" s="5"/>
    </row>
    <row r="1020" spans="1:45" s="10" customFormat="1" ht="12.75" customHeight="1">
      <c r="A1020" s="11"/>
      <c r="B1020" s="11"/>
      <c r="C1020" s="11"/>
      <c r="O1020" s="116"/>
      <c r="P1020" s="116"/>
      <c r="Q1020" s="116"/>
      <c r="R1020" s="116"/>
      <c r="AF1020" s="5"/>
      <c r="AJ1020" s="5"/>
      <c r="AK1020" s="5"/>
      <c r="AP1020" s="5"/>
      <c r="AQ1020" s="5"/>
      <c r="AR1020" s="5"/>
      <c r="AS1020" s="5"/>
    </row>
    <row r="1021" spans="1:45" s="10" customFormat="1" ht="12.75" customHeight="1">
      <c r="A1021" s="11"/>
      <c r="B1021" s="11"/>
      <c r="C1021" s="11"/>
      <c r="O1021" s="116"/>
      <c r="P1021" s="116"/>
      <c r="Q1021" s="116"/>
      <c r="R1021" s="116"/>
      <c r="AF1021" s="5"/>
      <c r="AJ1021" s="5"/>
      <c r="AK1021" s="5"/>
      <c r="AP1021" s="5"/>
      <c r="AQ1021" s="5"/>
      <c r="AR1021" s="5"/>
      <c r="AS1021" s="5"/>
    </row>
    <row r="1022" spans="1:45" s="10" customFormat="1" ht="12.75" customHeight="1">
      <c r="A1022" s="11"/>
      <c r="B1022" s="11"/>
      <c r="C1022" s="11"/>
      <c r="O1022" s="116"/>
      <c r="P1022" s="116"/>
      <c r="Q1022" s="116"/>
      <c r="R1022" s="116"/>
      <c r="AF1022" s="5"/>
      <c r="AJ1022" s="5"/>
      <c r="AK1022" s="5"/>
      <c r="AP1022" s="5"/>
      <c r="AQ1022" s="5"/>
      <c r="AR1022" s="5"/>
      <c r="AS1022" s="5"/>
    </row>
    <row r="1023" spans="1:45" s="10" customFormat="1" ht="12.75" customHeight="1">
      <c r="A1023" s="11"/>
      <c r="B1023" s="11"/>
      <c r="C1023" s="11"/>
      <c r="O1023" s="116"/>
      <c r="P1023" s="116"/>
      <c r="Q1023" s="116"/>
      <c r="R1023" s="116"/>
      <c r="AF1023" s="5"/>
      <c r="AJ1023" s="5"/>
      <c r="AK1023" s="5"/>
      <c r="AP1023" s="5"/>
      <c r="AQ1023" s="5"/>
      <c r="AR1023" s="5"/>
      <c r="AS1023" s="5"/>
    </row>
    <row r="1024" spans="1:45" s="10" customFormat="1" ht="12.75" customHeight="1">
      <c r="A1024" s="11"/>
      <c r="B1024" s="11"/>
      <c r="C1024" s="11"/>
      <c r="O1024" s="116"/>
      <c r="P1024" s="116"/>
      <c r="Q1024" s="116"/>
      <c r="R1024" s="116"/>
      <c r="AF1024" s="5"/>
      <c r="AJ1024" s="5"/>
      <c r="AK1024" s="5"/>
      <c r="AP1024" s="5"/>
      <c r="AQ1024" s="5"/>
      <c r="AR1024" s="5"/>
      <c r="AS1024" s="5"/>
    </row>
    <row r="1025" spans="1:45" s="10" customFormat="1" ht="12.75" customHeight="1">
      <c r="A1025" s="11"/>
      <c r="B1025" s="11"/>
      <c r="C1025" s="11"/>
      <c r="O1025" s="116"/>
      <c r="P1025" s="116"/>
      <c r="Q1025" s="116"/>
      <c r="R1025" s="116"/>
      <c r="AF1025" s="5"/>
      <c r="AJ1025" s="5"/>
      <c r="AK1025" s="5"/>
      <c r="AP1025" s="5"/>
      <c r="AQ1025" s="5"/>
      <c r="AR1025" s="5"/>
      <c r="AS1025" s="5"/>
    </row>
    <row r="1026" spans="1:45" s="10" customFormat="1" ht="12.75" customHeight="1">
      <c r="A1026" s="11"/>
      <c r="B1026" s="11"/>
      <c r="C1026" s="11"/>
      <c r="O1026" s="116"/>
      <c r="P1026" s="116"/>
      <c r="Q1026" s="116"/>
      <c r="R1026" s="116"/>
      <c r="AF1026" s="5"/>
      <c r="AJ1026" s="5"/>
      <c r="AK1026" s="5"/>
      <c r="AP1026" s="5"/>
      <c r="AQ1026" s="5"/>
      <c r="AR1026" s="5"/>
      <c r="AS1026" s="5"/>
    </row>
    <row r="1027" spans="1:45" s="10" customFormat="1" ht="12.75" customHeight="1">
      <c r="A1027" s="11"/>
      <c r="B1027" s="11"/>
      <c r="C1027" s="11"/>
      <c r="O1027" s="116"/>
      <c r="P1027" s="116"/>
      <c r="Q1027" s="116"/>
      <c r="R1027" s="116"/>
      <c r="AF1027" s="5"/>
      <c r="AJ1027" s="5"/>
      <c r="AK1027" s="5"/>
      <c r="AP1027" s="5"/>
      <c r="AQ1027" s="5"/>
      <c r="AR1027" s="5"/>
      <c r="AS1027" s="5"/>
    </row>
    <row r="1028" spans="1:45" s="10" customFormat="1" ht="12.75" customHeight="1">
      <c r="A1028" s="11"/>
      <c r="B1028" s="11"/>
      <c r="C1028" s="11"/>
      <c r="O1028" s="116"/>
      <c r="P1028" s="116"/>
      <c r="Q1028" s="116"/>
      <c r="R1028" s="116"/>
      <c r="AF1028" s="5"/>
      <c r="AJ1028" s="5"/>
      <c r="AK1028" s="5"/>
      <c r="AP1028" s="5"/>
      <c r="AQ1028" s="5"/>
      <c r="AR1028" s="5"/>
      <c r="AS1028" s="5"/>
    </row>
    <row r="1029" spans="1:45" s="10" customFormat="1" ht="12.75" customHeight="1">
      <c r="A1029" s="11"/>
      <c r="B1029" s="11"/>
      <c r="C1029" s="11"/>
      <c r="O1029" s="116"/>
      <c r="P1029" s="116"/>
      <c r="Q1029" s="116"/>
      <c r="R1029" s="116"/>
      <c r="AF1029" s="5"/>
      <c r="AJ1029" s="5"/>
      <c r="AK1029" s="5"/>
      <c r="AP1029" s="5"/>
      <c r="AQ1029" s="5"/>
      <c r="AR1029" s="5"/>
      <c r="AS1029" s="5"/>
    </row>
    <row r="1030" spans="1:45" s="10" customFormat="1" ht="12.75" customHeight="1">
      <c r="A1030" s="11"/>
      <c r="B1030" s="11"/>
      <c r="C1030" s="11"/>
      <c r="O1030" s="116"/>
      <c r="P1030" s="116"/>
      <c r="Q1030" s="116"/>
      <c r="R1030" s="116"/>
      <c r="AF1030" s="5"/>
      <c r="AJ1030" s="5"/>
      <c r="AK1030" s="5"/>
      <c r="AP1030" s="5"/>
      <c r="AQ1030" s="5"/>
      <c r="AR1030" s="5"/>
      <c r="AS1030" s="5"/>
    </row>
    <row r="1031" spans="1:45" s="10" customFormat="1" ht="12.75" customHeight="1">
      <c r="A1031" s="11"/>
      <c r="B1031" s="11"/>
      <c r="C1031" s="11"/>
      <c r="O1031" s="116"/>
      <c r="P1031" s="116"/>
      <c r="Q1031" s="116"/>
      <c r="R1031" s="116"/>
      <c r="AF1031" s="5"/>
      <c r="AJ1031" s="5"/>
      <c r="AK1031" s="5"/>
      <c r="AP1031" s="5"/>
      <c r="AQ1031" s="5"/>
      <c r="AR1031" s="5"/>
      <c r="AS1031" s="5"/>
    </row>
    <row r="1032" spans="1:45" s="10" customFormat="1" ht="12.75" customHeight="1">
      <c r="A1032" s="11"/>
      <c r="B1032" s="11"/>
      <c r="C1032" s="11"/>
      <c r="O1032" s="116"/>
      <c r="P1032" s="116"/>
      <c r="Q1032" s="116"/>
      <c r="R1032" s="116"/>
      <c r="AF1032" s="5"/>
      <c r="AJ1032" s="5"/>
      <c r="AK1032" s="5"/>
      <c r="AP1032" s="5"/>
      <c r="AQ1032" s="5"/>
      <c r="AR1032" s="5"/>
      <c r="AS1032" s="5"/>
    </row>
    <row r="1033" spans="1:45" s="10" customFormat="1" ht="12.75" customHeight="1">
      <c r="A1033" s="11"/>
      <c r="B1033" s="11"/>
      <c r="C1033" s="11"/>
      <c r="O1033" s="116"/>
      <c r="P1033" s="116"/>
      <c r="Q1033" s="116"/>
      <c r="R1033" s="116"/>
      <c r="AF1033" s="5"/>
      <c r="AJ1033" s="5"/>
      <c r="AK1033" s="5"/>
      <c r="AP1033" s="5"/>
      <c r="AQ1033" s="5"/>
      <c r="AR1033" s="5"/>
      <c r="AS1033" s="5"/>
    </row>
    <row r="1034" spans="1:45" s="10" customFormat="1" ht="12.75" customHeight="1">
      <c r="A1034" s="11"/>
      <c r="B1034" s="11"/>
      <c r="C1034" s="11"/>
      <c r="O1034" s="116"/>
      <c r="P1034" s="116"/>
      <c r="Q1034" s="116"/>
      <c r="R1034" s="116"/>
      <c r="AF1034" s="5"/>
      <c r="AJ1034" s="5"/>
      <c r="AK1034" s="5"/>
      <c r="AP1034" s="5"/>
      <c r="AQ1034" s="5"/>
      <c r="AR1034" s="5"/>
      <c r="AS1034" s="5"/>
    </row>
    <row r="1035" spans="1:45" s="10" customFormat="1" ht="12.75" customHeight="1">
      <c r="A1035" s="11"/>
      <c r="B1035" s="11"/>
      <c r="C1035" s="11"/>
      <c r="O1035" s="116"/>
      <c r="P1035" s="116"/>
      <c r="Q1035" s="116"/>
      <c r="R1035" s="116"/>
      <c r="AF1035" s="5"/>
      <c r="AJ1035" s="5"/>
      <c r="AK1035" s="5"/>
      <c r="AP1035" s="5"/>
      <c r="AQ1035" s="5"/>
      <c r="AR1035" s="5"/>
      <c r="AS1035" s="5"/>
    </row>
    <row r="1036" spans="1:45" s="10" customFormat="1" ht="12.75" customHeight="1">
      <c r="A1036" s="11"/>
      <c r="B1036" s="11"/>
      <c r="C1036" s="11"/>
      <c r="O1036" s="116"/>
      <c r="P1036" s="116"/>
      <c r="Q1036" s="116"/>
      <c r="R1036" s="116"/>
      <c r="AF1036" s="5"/>
      <c r="AJ1036" s="5"/>
      <c r="AK1036" s="5"/>
      <c r="AP1036" s="5"/>
      <c r="AQ1036" s="5"/>
      <c r="AR1036" s="5"/>
      <c r="AS1036" s="5"/>
    </row>
    <row r="1037" spans="1:45" s="10" customFormat="1" ht="12.75" customHeight="1">
      <c r="A1037" s="11"/>
      <c r="B1037" s="11"/>
      <c r="C1037" s="11"/>
      <c r="O1037" s="116"/>
      <c r="P1037" s="116"/>
      <c r="Q1037" s="116"/>
      <c r="R1037" s="116"/>
      <c r="AF1037" s="5"/>
      <c r="AJ1037" s="5"/>
      <c r="AK1037" s="5"/>
      <c r="AP1037" s="5"/>
      <c r="AQ1037" s="5"/>
      <c r="AR1037" s="5"/>
      <c r="AS1037" s="5"/>
    </row>
    <row r="1038" spans="1:45" s="10" customFormat="1" ht="12.75" customHeight="1">
      <c r="A1038" s="11"/>
      <c r="B1038" s="11"/>
      <c r="C1038" s="11"/>
      <c r="O1038" s="116"/>
      <c r="P1038" s="116"/>
      <c r="Q1038" s="116"/>
      <c r="R1038" s="116"/>
      <c r="AF1038" s="5"/>
      <c r="AJ1038" s="5"/>
      <c r="AK1038" s="5"/>
      <c r="AP1038" s="5"/>
      <c r="AQ1038" s="5"/>
      <c r="AR1038" s="5"/>
      <c r="AS1038" s="5"/>
    </row>
    <row r="1039" spans="1:45" s="10" customFormat="1" ht="12.75" customHeight="1">
      <c r="A1039" s="11"/>
      <c r="B1039" s="11"/>
      <c r="C1039" s="11"/>
      <c r="O1039" s="116"/>
      <c r="P1039" s="116"/>
      <c r="Q1039" s="116"/>
      <c r="R1039" s="116"/>
      <c r="AF1039" s="5"/>
      <c r="AJ1039" s="5"/>
      <c r="AK1039" s="5"/>
      <c r="AP1039" s="5"/>
      <c r="AQ1039" s="5"/>
      <c r="AR1039" s="5"/>
      <c r="AS1039" s="5"/>
    </row>
    <row r="1040" spans="1:45" s="10" customFormat="1" ht="12.75" customHeight="1">
      <c r="A1040" s="11"/>
      <c r="B1040" s="11"/>
      <c r="C1040" s="11"/>
      <c r="O1040" s="116"/>
      <c r="P1040" s="116"/>
      <c r="Q1040" s="116"/>
      <c r="R1040" s="116"/>
      <c r="AF1040" s="5"/>
      <c r="AJ1040" s="5"/>
      <c r="AK1040" s="5"/>
      <c r="AP1040" s="5"/>
      <c r="AQ1040" s="5"/>
      <c r="AR1040" s="5"/>
      <c r="AS1040" s="5"/>
    </row>
    <row r="1041" spans="1:45" s="10" customFormat="1" ht="12.75" customHeight="1">
      <c r="A1041" s="11"/>
      <c r="B1041" s="11"/>
      <c r="C1041" s="11"/>
      <c r="O1041" s="116"/>
      <c r="P1041" s="116"/>
      <c r="Q1041" s="116"/>
      <c r="R1041" s="116"/>
      <c r="AF1041" s="5"/>
      <c r="AJ1041" s="5"/>
      <c r="AK1041" s="5"/>
      <c r="AP1041" s="5"/>
      <c r="AQ1041" s="5"/>
      <c r="AR1041" s="5"/>
      <c r="AS1041" s="5"/>
    </row>
    <row r="1042" spans="1:45" s="10" customFormat="1" ht="12.75" customHeight="1">
      <c r="A1042" s="11"/>
      <c r="B1042" s="11"/>
      <c r="C1042" s="11"/>
      <c r="O1042" s="116"/>
      <c r="P1042" s="116"/>
      <c r="Q1042" s="116"/>
      <c r="R1042" s="116"/>
      <c r="AF1042" s="5"/>
      <c r="AJ1042" s="5"/>
      <c r="AK1042" s="5"/>
      <c r="AP1042" s="5"/>
      <c r="AQ1042" s="5"/>
      <c r="AR1042" s="5"/>
      <c r="AS1042" s="5"/>
    </row>
    <row r="1043" spans="1:45" s="10" customFormat="1" ht="12.75" customHeight="1">
      <c r="A1043" s="11"/>
      <c r="B1043" s="11"/>
      <c r="C1043" s="11"/>
      <c r="O1043" s="116"/>
      <c r="P1043" s="116"/>
      <c r="Q1043" s="116"/>
      <c r="R1043" s="116"/>
      <c r="AF1043" s="5"/>
      <c r="AJ1043" s="5"/>
      <c r="AK1043" s="5"/>
      <c r="AP1043" s="5"/>
      <c r="AQ1043" s="5"/>
      <c r="AR1043" s="5"/>
      <c r="AS1043" s="5"/>
    </row>
    <row r="1044" spans="1:45" s="10" customFormat="1" ht="12.75" customHeight="1">
      <c r="A1044" s="11"/>
      <c r="B1044" s="11"/>
      <c r="C1044" s="11"/>
      <c r="O1044" s="116"/>
      <c r="P1044" s="116"/>
      <c r="Q1044" s="116"/>
      <c r="R1044" s="116"/>
      <c r="AF1044" s="5"/>
      <c r="AJ1044" s="5"/>
      <c r="AK1044" s="5"/>
      <c r="AP1044" s="5"/>
      <c r="AQ1044" s="5"/>
      <c r="AR1044" s="5"/>
      <c r="AS1044" s="5"/>
    </row>
    <row r="1045" spans="1:45" s="10" customFormat="1" ht="12.75" customHeight="1">
      <c r="A1045" s="11"/>
      <c r="B1045" s="11"/>
      <c r="C1045" s="11"/>
      <c r="O1045" s="116"/>
      <c r="P1045" s="116"/>
      <c r="Q1045" s="116"/>
      <c r="R1045" s="116"/>
      <c r="AF1045" s="5"/>
      <c r="AJ1045" s="5"/>
      <c r="AK1045" s="5"/>
      <c r="AP1045" s="5"/>
      <c r="AQ1045" s="5"/>
      <c r="AR1045" s="5"/>
      <c r="AS1045" s="5"/>
    </row>
    <row r="1046" spans="1:45" s="10" customFormat="1" ht="12.75" customHeight="1">
      <c r="A1046" s="11"/>
      <c r="B1046" s="11"/>
      <c r="C1046" s="11"/>
      <c r="O1046" s="116"/>
      <c r="P1046" s="116"/>
      <c r="Q1046" s="116"/>
      <c r="R1046" s="116"/>
      <c r="AF1046" s="5"/>
      <c r="AJ1046" s="5"/>
      <c r="AK1046" s="5"/>
      <c r="AP1046" s="5"/>
      <c r="AQ1046" s="5"/>
      <c r="AR1046" s="5"/>
      <c r="AS1046" s="5"/>
    </row>
    <row r="1047" spans="1:45" s="10" customFormat="1" ht="12.75" customHeight="1">
      <c r="A1047" s="11"/>
      <c r="B1047" s="11"/>
      <c r="C1047" s="11"/>
      <c r="O1047" s="116"/>
      <c r="P1047" s="116"/>
      <c r="Q1047" s="116"/>
      <c r="R1047" s="116"/>
      <c r="AF1047" s="5"/>
      <c r="AJ1047" s="5"/>
      <c r="AK1047" s="5"/>
      <c r="AP1047" s="5"/>
      <c r="AQ1047" s="5"/>
      <c r="AR1047" s="5"/>
      <c r="AS1047" s="5"/>
    </row>
    <row r="1048" spans="1:45" s="10" customFormat="1" ht="12.75" customHeight="1">
      <c r="A1048" s="11"/>
      <c r="B1048" s="11"/>
      <c r="C1048" s="11"/>
      <c r="O1048" s="116"/>
      <c r="P1048" s="116"/>
      <c r="Q1048" s="116"/>
      <c r="R1048" s="116"/>
      <c r="AF1048" s="5"/>
      <c r="AJ1048" s="5"/>
      <c r="AK1048" s="5"/>
      <c r="AP1048" s="5"/>
      <c r="AQ1048" s="5"/>
      <c r="AR1048" s="5"/>
      <c r="AS1048" s="5"/>
    </row>
    <row r="1049" spans="1:45" s="10" customFormat="1" ht="12.75" customHeight="1">
      <c r="A1049" s="11"/>
      <c r="B1049" s="11"/>
      <c r="C1049" s="11"/>
      <c r="O1049" s="116"/>
      <c r="P1049" s="116"/>
      <c r="Q1049" s="116"/>
      <c r="R1049" s="116"/>
      <c r="AF1049" s="5"/>
      <c r="AJ1049" s="5"/>
      <c r="AK1049" s="5"/>
      <c r="AP1049" s="5"/>
      <c r="AQ1049" s="5"/>
      <c r="AR1049" s="5"/>
      <c r="AS1049" s="5"/>
    </row>
    <row r="1050" spans="1:45" s="10" customFormat="1" ht="12.75" customHeight="1">
      <c r="A1050" s="11"/>
      <c r="B1050" s="11"/>
      <c r="C1050" s="11"/>
      <c r="O1050" s="116"/>
      <c r="P1050" s="116"/>
      <c r="Q1050" s="116"/>
      <c r="R1050" s="116"/>
      <c r="AF1050" s="5"/>
      <c r="AJ1050" s="5"/>
      <c r="AK1050" s="5"/>
      <c r="AP1050" s="5"/>
      <c r="AQ1050" s="5"/>
      <c r="AR1050" s="5"/>
      <c r="AS1050" s="5"/>
    </row>
    <row r="1051" spans="1:45" s="10" customFormat="1" ht="12.75" customHeight="1">
      <c r="A1051" s="11"/>
      <c r="B1051" s="11"/>
      <c r="C1051" s="11"/>
      <c r="O1051" s="116"/>
      <c r="P1051" s="116"/>
      <c r="Q1051" s="116"/>
      <c r="R1051" s="116"/>
      <c r="AF1051" s="5"/>
      <c r="AJ1051" s="5"/>
      <c r="AK1051" s="5"/>
      <c r="AP1051" s="5"/>
      <c r="AQ1051" s="5"/>
      <c r="AR1051" s="5"/>
      <c r="AS1051" s="5"/>
    </row>
    <row r="1052" spans="1:45" s="10" customFormat="1" ht="12.75" customHeight="1">
      <c r="A1052" s="11"/>
      <c r="B1052" s="11"/>
      <c r="C1052" s="11"/>
      <c r="O1052" s="116"/>
      <c r="P1052" s="116"/>
      <c r="Q1052" s="116"/>
      <c r="R1052" s="116"/>
      <c r="AF1052" s="5"/>
      <c r="AJ1052" s="5"/>
      <c r="AK1052" s="5"/>
      <c r="AP1052" s="5"/>
      <c r="AQ1052" s="5"/>
      <c r="AR1052" s="5"/>
      <c r="AS1052" s="5"/>
    </row>
    <row r="1053" spans="1:45" s="10" customFormat="1" ht="12.75" customHeight="1">
      <c r="A1053" s="11"/>
      <c r="B1053" s="11"/>
      <c r="C1053" s="11"/>
      <c r="O1053" s="116"/>
      <c r="P1053" s="116"/>
      <c r="Q1053" s="116"/>
      <c r="R1053" s="116"/>
      <c r="AF1053" s="5"/>
      <c r="AJ1053" s="5"/>
      <c r="AK1053" s="5"/>
      <c r="AP1053" s="5"/>
      <c r="AQ1053" s="5"/>
      <c r="AR1053" s="5"/>
      <c r="AS1053" s="5"/>
    </row>
    <row r="1054" spans="1:45" s="10" customFormat="1" ht="12.75" customHeight="1">
      <c r="A1054" s="11"/>
      <c r="B1054" s="11"/>
      <c r="C1054" s="11"/>
      <c r="O1054" s="116"/>
      <c r="P1054" s="116"/>
      <c r="Q1054" s="116"/>
      <c r="R1054" s="116"/>
      <c r="AF1054" s="5"/>
      <c r="AJ1054" s="5"/>
      <c r="AK1054" s="5"/>
      <c r="AP1054" s="5"/>
      <c r="AQ1054" s="5"/>
      <c r="AR1054" s="5"/>
      <c r="AS1054" s="5"/>
    </row>
    <row r="1055" spans="1:45" s="10" customFormat="1" ht="12.75" customHeight="1">
      <c r="A1055" s="11"/>
      <c r="B1055" s="11"/>
      <c r="C1055" s="11"/>
      <c r="O1055" s="116"/>
      <c r="P1055" s="116"/>
      <c r="Q1055" s="116"/>
      <c r="R1055" s="116"/>
      <c r="AF1055" s="5"/>
      <c r="AJ1055" s="5"/>
      <c r="AK1055" s="5"/>
      <c r="AP1055" s="5"/>
      <c r="AQ1055" s="5"/>
      <c r="AR1055" s="5"/>
      <c r="AS1055" s="5"/>
    </row>
    <row r="1056" spans="1:45" s="10" customFormat="1" ht="12.75" customHeight="1">
      <c r="A1056" s="11"/>
      <c r="B1056" s="11"/>
      <c r="C1056" s="11"/>
      <c r="O1056" s="116"/>
      <c r="P1056" s="116"/>
      <c r="Q1056" s="116"/>
      <c r="R1056" s="116"/>
      <c r="AF1056" s="5"/>
      <c r="AJ1056" s="5"/>
      <c r="AK1056" s="5"/>
      <c r="AP1056" s="5"/>
      <c r="AQ1056" s="5"/>
      <c r="AR1056" s="5"/>
      <c r="AS1056" s="5"/>
    </row>
    <row r="1057" spans="1:45" s="10" customFormat="1" ht="12.75" customHeight="1">
      <c r="A1057" s="11"/>
      <c r="B1057" s="11"/>
      <c r="C1057" s="11"/>
      <c r="O1057" s="116"/>
      <c r="P1057" s="116"/>
      <c r="Q1057" s="116"/>
      <c r="R1057" s="116"/>
      <c r="AF1057" s="5"/>
      <c r="AJ1057" s="5"/>
      <c r="AK1057" s="5"/>
      <c r="AP1057" s="5"/>
      <c r="AQ1057" s="5"/>
      <c r="AR1057" s="5"/>
      <c r="AS1057" s="5"/>
    </row>
    <row r="1058" spans="1:45" s="10" customFormat="1" ht="12.75" customHeight="1">
      <c r="A1058" s="11"/>
      <c r="B1058" s="11"/>
      <c r="C1058" s="11"/>
      <c r="O1058" s="116"/>
      <c r="P1058" s="116"/>
      <c r="Q1058" s="116"/>
      <c r="R1058" s="116"/>
      <c r="AF1058" s="5"/>
      <c r="AJ1058" s="5"/>
      <c r="AK1058" s="5"/>
      <c r="AP1058" s="5"/>
      <c r="AQ1058" s="5"/>
      <c r="AR1058" s="5"/>
      <c r="AS1058" s="5"/>
    </row>
    <row r="1059" spans="1:45" s="10" customFormat="1" ht="12.75" customHeight="1">
      <c r="A1059" s="11"/>
      <c r="B1059" s="11"/>
      <c r="C1059" s="11"/>
      <c r="O1059" s="116"/>
      <c r="P1059" s="116"/>
      <c r="Q1059" s="116"/>
      <c r="R1059" s="116"/>
      <c r="AF1059" s="5"/>
      <c r="AJ1059" s="5"/>
      <c r="AK1059" s="5"/>
      <c r="AP1059" s="5"/>
      <c r="AQ1059" s="5"/>
      <c r="AR1059" s="5"/>
      <c r="AS1059" s="5"/>
    </row>
    <row r="1060" spans="1:45" s="10" customFormat="1" ht="12.75" customHeight="1">
      <c r="A1060" s="11"/>
      <c r="B1060" s="11"/>
      <c r="C1060" s="11"/>
      <c r="O1060" s="116"/>
      <c r="P1060" s="116"/>
      <c r="Q1060" s="116"/>
      <c r="R1060" s="116"/>
      <c r="AF1060" s="5"/>
      <c r="AJ1060" s="5"/>
      <c r="AK1060" s="5"/>
      <c r="AP1060" s="5"/>
      <c r="AQ1060" s="5"/>
      <c r="AR1060" s="5"/>
      <c r="AS1060" s="5"/>
    </row>
    <row r="1061" spans="1:45" s="10" customFormat="1" ht="12.75" customHeight="1">
      <c r="A1061" s="11"/>
      <c r="B1061" s="11"/>
      <c r="C1061" s="11"/>
      <c r="O1061" s="116"/>
      <c r="P1061" s="116"/>
      <c r="Q1061" s="116"/>
      <c r="R1061" s="116"/>
      <c r="AF1061" s="5"/>
      <c r="AJ1061" s="5"/>
      <c r="AK1061" s="5"/>
      <c r="AP1061" s="5"/>
      <c r="AQ1061" s="5"/>
      <c r="AR1061" s="5"/>
      <c r="AS1061" s="5"/>
    </row>
    <row r="1062" spans="1:45" s="10" customFormat="1" ht="12.75" customHeight="1">
      <c r="A1062" s="11"/>
      <c r="B1062" s="11"/>
      <c r="C1062" s="11"/>
      <c r="O1062" s="116"/>
      <c r="P1062" s="116"/>
      <c r="Q1062" s="116"/>
      <c r="R1062" s="116"/>
      <c r="AF1062" s="5"/>
      <c r="AJ1062" s="5"/>
      <c r="AK1062" s="5"/>
      <c r="AP1062" s="5"/>
      <c r="AQ1062" s="5"/>
      <c r="AR1062" s="5"/>
      <c r="AS1062" s="5"/>
    </row>
    <row r="1063" spans="1:45" s="10" customFormat="1" ht="12.75" customHeight="1">
      <c r="A1063" s="11"/>
      <c r="B1063" s="11"/>
      <c r="C1063" s="11"/>
      <c r="O1063" s="116"/>
      <c r="P1063" s="116"/>
      <c r="Q1063" s="116"/>
      <c r="R1063" s="116"/>
      <c r="AF1063" s="5"/>
      <c r="AJ1063" s="5"/>
      <c r="AK1063" s="5"/>
      <c r="AP1063" s="5"/>
      <c r="AQ1063" s="5"/>
      <c r="AR1063" s="5"/>
      <c r="AS1063" s="5"/>
    </row>
    <row r="1064" spans="1:45" s="10" customFormat="1" ht="12.75" customHeight="1">
      <c r="A1064" s="11"/>
      <c r="B1064" s="11"/>
      <c r="C1064" s="11"/>
      <c r="O1064" s="116"/>
      <c r="P1064" s="116"/>
      <c r="Q1064" s="116"/>
      <c r="R1064" s="116"/>
      <c r="AF1064" s="5"/>
      <c r="AJ1064" s="5"/>
      <c r="AK1064" s="5"/>
      <c r="AP1064" s="5"/>
      <c r="AQ1064" s="5"/>
      <c r="AR1064" s="5"/>
      <c r="AS1064" s="5"/>
    </row>
    <row r="1065" spans="1:45" s="10" customFormat="1" ht="12.75" customHeight="1">
      <c r="A1065" s="11"/>
      <c r="B1065" s="11"/>
      <c r="C1065" s="11"/>
      <c r="O1065" s="116"/>
      <c r="P1065" s="116"/>
      <c r="Q1065" s="116"/>
      <c r="R1065" s="116"/>
      <c r="AF1065" s="5"/>
      <c r="AJ1065" s="5"/>
      <c r="AK1065" s="5"/>
      <c r="AP1065" s="5"/>
      <c r="AQ1065" s="5"/>
      <c r="AR1065" s="5"/>
      <c r="AS1065" s="5"/>
    </row>
    <row r="1066" spans="1:45" s="10" customFormat="1" ht="12.75" customHeight="1">
      <c r="A1066" s="11"/>
      <c r="B1066" s="11"/>
      <c r="C1066" s="11"/>
      <c r="O1066" s="116"/>
      <c r="P1066" s="116"/>
      <c r="Q1066" s="116"/>
      <c r="R1066" s="116"/>
      <c r="AF1066" s="5"/>
      <c r="AJ1066" s="5"/>
      <c r="AK1066" s="5"/>
      <c r="AP1066" s="5"/>
      <c r="AQ1066" s="5"/>
      <c r="AR1066" s="5"/>
      <c r="AS1066" s="5"/>
    </row>
    <row r="1067" spans="1:45" s="10" customFormat="1" ht="12.75" customHeight="1">
      <c r="A1067" s="11"/>
      <c r="B1067" s="11"/>
      <c r="C1067" s="11"/>
      <c r="O1067" s="116"/>
      <c r="P1067" s="116"/>
      <c r="Q1067" s="116"/>
      <c r="R1067" s="116"/>
      <c r="AF1067" s="5"/>
      <c r="AJ1067" s="5"/>
      <c r="AK1067" s="5"/>
      <c r="AP1067" s="5"/>
      <c r="AQ1067" s="5"/>
      <c r="AR1067" s="5"/>
      <c r="AS1067" s="5"/>
    </row>
    <row r="1068" spans="1:45" s="10" customFormat="1" ht="12.75" customHeight="1">
      <c r="A1068" s="11"/>
      <c r="B1068" s="11"/>
      <c r="C1068" s="11"/>
      <c r="O1068" s="116"/>
      <c r="P1068" s="116"/>
      <c r="Q1068" s="116"/>
      <c r="R1068" s="116"/>
      <c r="AF1068" s="5"/>
      <c r="AJ1068" s="5"/>
      <c r="AK1068" s="5"/>
      <c r="AP1068" s="5"/>
      <c r="AQ1068" s="5"/>
      <c r="AR1068" s="5"/>
      <c r="AS1068" s="5"/>
    </row>
    <row r="1069" spans="1:45" s="10" customFormat="1" ht="12.75" customHeight="1">
      <c r="A1069" s="11"/>
      <c r="B1069" s="11"/>
      <c r="C1069" s="11"/>
      <c r="O1069" s="116"/>
      <c r="P1069" s="116"/>
      <c r="Q1069" s="116"/>
      <c r="R1069" s="116"/>
      <c r="AF1069" s="5"/>
      <c r="AJ1069" s="5"/>
      <c r="AK1069" s="5"/>
      <c r="AP1069" s="5"/>
      <c r="AQ1069" s="5"/>
      <c r="AR1069" s="5"/>
      <c r="AS1069" s="5"/>
    </row>
    <row r="1070" spans="1:45" s="10" customFormat="1" ht="12.75" customHeight="1">
      <c r="A1070" s="11"/>
      <c r="B1070" s="11"/>
      <c r="C1070" s="11"/>
      <c r="O1070" s="116"/>
      <c r="P1070" s="116"/>
      <c r="Q1070" s="116"/>
      <c r="R1070" s="116"/>
      <c r="AF1070" s="5"/>
      <c r="AJ1070" s="5"/>
      <c r="AK1070" s="5"/>
      <c r="AP1070" s="5"/>
      <c r="AQ1070" s="5"/>
      <c r="AR1070" s="5"/>
      <c r="AS1070" s="5"/>
    </row>
    <row r="1071" spans="1:45" s="10" customFormat="1" ht="12.75" customHeight="1">
      <c r="A1071" s="11"/>
      <c r="B1071" s="11"/>
      <c r="C1071" s="11"/>
      <c r="O1071" s="116"/>
      <c r="P1071" s="116"/>
      <c r="Q1071" s="116"/>
      <c r="R1071" s="116"/>
      <c r="AF1071" s="5"/>
      <c r="AJ1071" s="5"/>
      <c r="AK1071" s="5"/>
      <c r="AP1071" s="5"/>
      <c r="AQ1071" s="5"/>
      <c r="AR1071" s="5"/>
      <c r="AS1071" s="5"/>
    </row>
    <row r="1072" spans="1:45" s="10" customFormat="1" ht="12.75" customHeight="1">
      <c r="A1072" s="11"/>
      <c r="B1072" s="11"/>
      <c r="C1072" s="11"/>
      <c r="O1072" s="116"/>
      <c r="P1072" s="116"/>
      <c r="Q1072" s="116"/>
      <c r="R1072" s="116"/>
      <c r="AF1072" s="5"/>
      <c r="AJ1072" s="5"/>
      <c r="AK1072" s="5"/>
      <c r="AP1072" s="5"/>
      <c r="AQ1072" s="5"/>
      <c r="AR1072" s="5"/>
      <c r="AS1072" s="5"/>
    </row>
    <row r="1073" spans="1:45" s="10" customFormat="1" ht="12.75" customHeight="1">
      <c r="A1073" s="11"/>
      <c r="B1073" s="11"/>
      <c r="C1073" s="11"/>
      <c r="O1073" s="116"/>
      <c r="P1073" s="116"/>
      <c r="Q1073" s="116"/>
      <c r="R1073" s="116"/>
      <c r="AF1073" s="5"/>
      <c r="AJ1073" s="5"/>
      <c r="AK1073" s="5"/>
      <c r="AP1073" s="5"/>
      <c r="AQ1073" s="5"/>
      <c r="AR1073" s="5"/>
      <c r="AS1073" s="5"/>
    </row>
    <row r="1074" spans="1:45" s="10" customFormat="1" ht="12.75" customHeight="1">
      <c r="A1074" s="11"/>
      <c r="B1074" s="11"/>
      <c r="C1074" s="11"/>
      <c r="O1074" s="116"/>
      <c r="P1074" s="116"/>
      <c r="Q1074" s="116"/>
      <c r="R1074" s="116"/>
      <c r="AF1074" s="5"/>
      <c r="AJ1074" s="5"/>
      <c r="AK1074" s="5"/>
      <c r="AP1074" s="5"/>
      <c r="AQ1074" s="5"/>
      <c r="AR1074" s="5"/>
      <c r="AS1074" s="5"/>
    </row>
    <row r="1075" spans="1:45" s="10" customFormat="1" ht="12.75" customHeight="1">
      <c r="A1075" s="11"/>
      <c r="B1075" s="11"/>
      <c r="C1075" s="11"/>
      <c r="O1075" s="116"/>
      <c r="P1075" s="116"/>
      <c r="Q1075" s="116"/>
      <c r="R1075" s="116"/>
      <c r="AF1075" s="5"/>
      <c r="AJ1075" s="5"/>
      <c r="AK1075" s="5"/>
      <c r="AP1075" s="5"/>
      <c r="AQ1075" s="5"/>
      <c r="AR1075" s="5"/>
      <c r="AS1075" s="5"/>
    </row>
    <row r="1076" spans="1:45" s="10" customFormat="1" ht="12.75" customHeight="1">
      <c r="A1076" s="11"/>
      <c r="B1076" s="11"/>
      <c r="C1076" s="11"/>
      <c r="O1076" s="116"/>
      <c r="P1076" s="116"/>
      <c r="Q1076" s="116"/>
      <c r="R1076" s="116"/>
      <c r="AF1076" s="5"/>
      <c r="AJ1076" s="5"/>
      <c r="AK1076" s="5"/>
      <c r="AP1076" s="5"/>
      <c r="AQ1076" s="5"/>
      <c r="AR1076" s="5"/>
      <c r="AS1076" s="5"/>
    </row>
    <row r="1077" spans="1:45" s="10" customFormat="1" ht="12.75" customHeight="1">
      <c r="A1077" s="11"/>
      <c r="B1077" s="11"/>
      <c r="C1077" s="11"/>
      <c r="O1077" s="116"/>
      <c r="P1077" s="116"/>
      <c r="Q1077" s="116"/>
      <c r="R1077" s="116"/>
      <c r="AF1077" s="5"/>
      <c r="AJ1077" s="5"/>
      <c r="AK1077" s="5"/>
      <c r="AP1077" s="5"/>
      <c r="AQ1077" s="5"/>
      <c r="AR1077" s="5"/>
      <c r="AS1077" s="5"/>
    </row>
    <row r="1078" spans="1:45" s="10" customFormat="1" ht="12.75" customHeight="1">
      <c r="A1078" s="11"/>
      <c r="B1078" s="11"/>
      <c r="C1078" s="11"/>
      <c r="O1078" s="116"/>
      <c r="P1078" s="116"/>
      <c r="Q1078" s="116"/>
      <c r="R1078" s="116"/>
      <c r="AF1078" s="5"/>
      <c r="AJ1078" s="5"/>
      <c r="AK1078" s="5"/>
      <c r="AP1078" s="5"/>
      <c r="AQ1078" s="5"/>
      <c r="AR1078" s="5"/>
      <c r="AS1078" s="5"/>
    </row>
    <row r="1079" spans="1:45" s="10" customFormat="1" ht="12.75" customHeight="1">
      <c r="A1079" s="11"/>
      <c r="B1079" s="11"/>
      <c r="C1079" s="11"/>
      <c r="O1079" s="116"/>
      <c r="P1079" s="116"/>
      <c r="Q1079" s="116"/>
      <c r="R1079" s="116"/>
      <c r="AF1079" s="5"/>
      <c r="AJ1079" s="5"/>
      <c r="AK1079" s="5"/>
      <c r="AP1079" s="5"/>
      <c r="AQ1079" s="5"/>
      <c r="AR1079" s="5"/>
      <c r="AS1079" s="5"/>
    </row>
    <row r="1080" spans="1:45" s="10" customFormat="1" ht="12.75" customHeight="1">
      <c r="A1080" s="11"/>
      <c r="B1080" s="11"/>
      <c r="C1080" s="11"/>
      <c r="O1080" s="116"/>
      <c r="P1080" s="116"/>
      <c r="Q1080" s="116"/>
      <c r="R1080" s="116"/>
      <c r="AF1080" s="5"/>
      <c r="AJ1080" s="5"/>
      <c r="AK1080" s="5"/>
      <c r="AP1080" s="5"/>
      <c r="AQ1080" s="5"/>
      <c r="AR1080" s="5"/>
      <c r="AS1080" s="5"/>
    </row>
    <row r="1081" spans="1:45" s="10" customFormat="1" ht="12.75" customHeight="1">
      <c r="A1081" s="11"/>
      <c r="B1081" s="11"/>
      <c r="C1081" s="11"/>
      <c r="O1081" s="116"/>
      <c r="P1081" s="116"/>
      <c r="Q1081" s="116"/>
      <c r="R1081" s="116"/>
      <c r="AF1081" s="5"/>
      <c r="AJ1081" s="5"/>
      <c r="AK1081" s="5"/>
      <c r="AP1081" s="5"/>
      <c r="AQ1081" s="5"/>
      <c r="AR1081" s="5"/>
      <c r="AS1081" s="5"/>
    </row>
    <row r="1082" spans="1:45" s="10" customFormat="1" ht="12.75" customHeight="1">
      <c r="A1082" s="11"/>
      <c r="B1082" s="11"/>
      <c r="C1082" s="11"/>
      <c r="O1082" s="116"/>
      <c r="P1082" s="116"/>
      <c r="Q1082" s="116"/>
      <c r="R1082" s="116"/>
      <c r="AF1082" s="5"/>
      <c r="AJ1082" s="5"/>
      <c r="AK1082" s="5"/>
      <c r="AP1082" s="5"/>
      <c r="AQ1082" s="5"/>
      <c r="AR1082" s="5"/>
      <c r="AS1082" s="5"/>
    </row>
    <row r="1083" spans="1:45" s="10" customFormat="1" ht="12.75" customHeight="1">
      <c r="A1083" s="11"/>
      <c r="B1083" s="11"/>
      <c r="C1083" s="11"/>
      <c r="O1083" s="116"/>
      <c r="P1083" s="116"/>
      <c r="Q1083" s="116"/>
      <c r="R1083" s="116"/>
      <c r="AF1083" s="5"/>
      <c r="AJ1083" s="5"/>
      <c r="AK1083" s="5"/>
      <c r="AP1083" s="5"/>
      <c r="AQ1083" s="5"/>
      <c r="AR1083" s="5"/>
      <c r="AS1083" s="5"/>
    </row>
    <row r="1084" spans="1:45" s="10" customFormat="1" ht="12.75" customHeight="1">
      <c r="A1084" s="11"/>
      <c r="B1084" s="11"/>
      <c r="C1084" s="11"/>
      <c r="O1084" s="116"/>
      <c r="P1084" s="116"/>
      <c r="Q1084" s="116"/>
      <c r="R1084" s="116"/>
      <c r="AF1084" s="5"/>
      <c r="AJ1084" s="5"/>
      <c r="AK1084" s="5"/>
      <c r="AP1084" s="5"/>
      <c r="AQ1084" s="5"/>
      <c r="AR1084" s="5"/>
      <c r="AS1084" s="5"/>
    </row>
    <row r="1085" spans="1:45" s="10" customFormat="1" ht="12.75" customHeight="1">
      <c r="A1085" s="11"/>
      <c r="B1085" s="11"/>
      <c r="C1085" s="11"/>
      <c r="O1085" s="116"/>
      <c r="P1085" s="116"/>
      <c r="Q1085" s="116"/>
      <c r="R1085" s="116"/>
      <c r="AF1085" s="5"/>
      <c r="AJ1085" s="5"/>
      <c r="AK1085" s="5"/>
      <c r="AP1085" s="5"/>
      <c r="AQ1085" s="5"/>
      <c r="AR1085" s="5"/>
      <c r="AS1085" s="5"/>
    </row>
    <row r="1086" spans="1:45" s="10" customFormat="1" ht="12.75" customHeight="1">
      <c r="A1086" s="11"/>
      <c r="B1086" s="11"/>
      <c r="C1086" s="11"/>
      <c r="O1086" s="116"/>
      <c r="P1086" s="116"/>
      <c r="Q1086" s="116"/>
      <c r="R1086" s="116"/>
      <c r="AF1086" s="5"/>
      <c r="AJ1086" s="5"/>
      <c r="AK1086" s="5"/>
      <c r="AP1086" s="5"/>
      <c r="AQ1086" s="5"/>
      <c r="AR1086" s="5"/>
      <c r="AS1086" s="5"/>
    </row>
    <row r="1087" spans="1:45" s="10" customFormat="1" ht="12.75" customHeight="1">
      <c r="A1087" s="11"/>
      <c r="B1087" s="11"/>
      <c r="C1087" s="11"/>
      <c r="O1087" s="116"/>
      <c r="P1087" s="116"/>
      <c r="Q1087" s="116"/>
      <c r="R1087" s="116"/>
      <c r="AF1087" s="5"/>
      <c r="AJ1087" s="5"/>
      <c r="AK1087" s="5"/>
      <c r="AP1087" s="5"/>
      <c r="AQ1087" s="5"/>
      <c r="AR1087" s="5"/>
      <c r="AS1087" s="5"/>
    </row>
    <row r="1088" spans="1:45" s="10" customFormat="1" ht="12.75" customHeight="1">
      <c r="A1088" s="11"/>
      <c r="B1088" s="11"/>
      <c r="C1088" s="11"/>
      <c r="O1088" s="116"/>
      <c r="P1088" s="116"/>
      <c r="Q1088" s="116"/>
      <c r="R1088" s="116"/>
      <c r="AF1088" s="5"/>
      <c r="AJ1088" s="5"/>
      <c r="AK1088" s="5"/>
      <c r="AP1088" s="5"/>
      <c r="AQ1088" s="5"/>
      <c r="AR1088" s="5"/>
      <c r="AS1088" s="5"/>
    </row>
    <row r="1089" spans="1:45" s="10" customFormat="1" ht="12.75" customHeight="1">
      <c r="A1089" s="11"/>
      <c r="B1089" s="11"/>
      <c r="C1089" s="11"/>
      <c r="O1089" s="116"/>
      <c r="P1089" s="116"/>
      <c r="Q1089" s="116"/>
      <c r="R1089" s="116"/>
      <c r="AF1089" s="5"/>
      <c r="AJ1089" s="5"/>
      <c r="AK1089" s="5"/>
      <c r="AP1089" s="5"/>
      <c r="AQ1089" s="5"/>
      <c r="AR1089" s="5"/>
      <c r="AS1089" s="5"/>
    </row>
    <row r="1090" spans="1:45" s="10" customFormat="1" ht="12.75" customHeight="1">
      <c r="A1090" s="11"/>
      <c r="B1090" s="11"/>
      <c r="C1090" s="11"/>
      <c r="O1090" s="116"/>
      <c r="P1090" s="116"/>
      <c r="Q1090" s="116"/>
      <c r="R1090" s="116"/>
      <c r="AF1090" s="5"/>
      <c r="AJ1090" s="5"/>
      <c r="AK1090" s="5"/>
      <c r="AP1090" s="5"/>
      <c r="AQ1090" s="5"/>
      <c r="AR1090" s="5"/>
      <c r="AS1090" s="5"/>
    </row>
    <row r="1091" spans="1:45" s="10" customFormat="1" ht="12.75" customHeight="1">
      <c r="A1091" s="11"/>
      <c r="B1091" s="11"/>
      <c r="C1091" s="11"/>
      <c r="O1091" s="116"/>
      <c r="P1091" s="116"/>
      <c r="Q1091" s="116"/>
      <c r="R1091" s="116"/>
      <c r="AF1091" s="5"/>
      <c r="AJ1091" s="5"/>
      <c r="AK1091" s="5"/>
      <c r="AP1091" s="5"/>
      <c r="AQ1091" s="5"/>
      <c r="AR1091" s="5"/>
      <c r="AS1091" s="5"/>
    </row>
    <row r="1092" spans="1:45" s="10" customFormat="1" ht="12.75" customHeight="1">
      <c r="A1092" s="11"/>
      <c r="B1092" s="11"/>
      <c r="C1092" s="11"/>
      <c r="O1092" s="116"/>
      <c r="P1092" s="116"/>
      <c r="Q1092" s="116"/>
      <c r="R1092" s="116"/>
      <c r="AF1092" s="5"/>
      <c r="AJ1092" s="5"/>
      <c r="AK1092" s="5"/>
      <c r="AP1092" s="5"/>
      <c r="AQ1092" s="5"/>
      <c r="AR1092" s="5"/>
      <c r="AS1092" s="5"/>
    </row>
    <row r="1093" spans="1:45" s="10" customFormat="1" ht="12.75" customHeight="1">
      <c r="A1093" s="11"/>
      <c r="B1093" s="11"/>
      <c r="C1093" s="11"/>
      <c r="O1093" s="116"/>
      <c r="P1093" s="116"/>
      <c r="Q1093" s="116"/>
      <c r="R1093" s="116"/>
      <c r="AF1093" s="5"/>
      <c r="AJ1093" s="5"/>
      <c r="AK1093" s="5"/>
      <c r="AP1093" s="5"/>
      <c r="AQ1093" s="5"/>
      <c r="AR1093" s="5"/>
      <c r="AS1093" s="5"/>
    </row>
    <row r="1094" spans="1:45" s="10" customFormat="1" ht="12.75" customHeight="1">
      <c r="A1094" s="11"/>
      <c r="B1094" s="11"/>
      <c r="C1094" s="11"/>
      <c r="O1094" s="116"/>
      <c r="P1094" s="116"/>
      <c r="Q1094" s="116"/>
      <c r="R1094" s="116"/>
      <c r="AF1094" s="5"/>
      <c r="AJ1094" s="5"/>
      <c r="AK1094" s="5"/>
      <c r="AP1094" s="5"/>
      <c r="AQ1094" s="5"/>
      <c r="AR1094" s="5"/>
      <c r="AS1094" s="5"/>
    </row>
    <row r="1095" spans="1:45" s="10" customFormat="1" ht="12.75" customHeight="1">
      <c r="A1095" s="11"/>
      <c r="B1095" s="11"/>
      <c r="C1095" s="11"/>
      <c r="O1095" s="116"/>
      <c r="P1095" s="116"/>
      <c r="Q1095" s="116"/>
      <c r="R1095" s="116"/>
      <c r="AF1095" s="5"/>
      <c r="AJ1095" s="5"/>
      <c r="AK1095" s="5"/>
      <c r="AP1095" s="5"/>
      <c r="AQ1095" s="5"/>
      <c r="AR1095" s="5"/>
      <c r="AS1095" s="5"/>
    </row>
    <row r="1096" spans="1:45" s="10" customFormat="1" ht="12.75" customHeight="1">
      <c r="A1096" s="11"/>
      <c r="B1096" s="11"/>
      <c r="C1096" s="11"/>
      <c r="O1096" s="116"/>
      <c r="P1096" s="116"/>
      <c r="Q1096" s="116"/>
      <c r="R1096" s="116"/>
      <c r="AF1096" s="5"/>
      <c r="AJ1096" s="5"/>
      <c r="AK1096" s="5"/>
      <c r="AP1096" s="5"/>
      <c r="AQ1096" s="5"/>
      <c r="AR1096" s="5"/>
      <c r="AS1096" s="5"/>
    </row>
    <row r="1097" spans="1:45" s="10" customFormat="1" ht="12.75" customHeight="1">
      <c r="A1097" s="11"/>
      <c r="B1097" s="11"/>
      <c r="C1097" s="11"/>
      <c r="O1097" s="116"/>
      <c r="P1097" s="116"/>
      <c r="Q1097" s="116"/>
      <c r="R1097" s="116"/>
      <c r="AF1097" s="5"/>
      <c r="AJ1097" s="5"/>
      <c r="AK1097" s="5"/>
      <c r="AP1097" s="5"/>
      <c r="AQ1097" s="5"/>
      <c r="AR1097" s="5"/>
      <c r="AS1097" s="5"/>
    </row>
    <row r="1098" spans="1:45" s="10" customFormat="1" ht="12.75" customHeight="1">
      <c r="A1098" s="11"/>
      <c r="B1098" s="11"/>
      <c r="C1098" s="11"/>
      <c r="O1098" s="116"/>
      <c r="P1098" s="116"/>
      <c r="Q1098" s="116"/>
      <c r="R1098" s="116"/>
      <c r="AF1098" s="5"/>
      <c r="AJ1098" s="5"/>
      <c r="AK1098" s="5"/>
      <c r="AP1098" s="5"/>
      <c r="AQ1098" s="5"/>
      <c r="AR1098" s="5"/>
      <c r="AS1098" s="5"/>
    </row>
    <row r="1099" spans="1:45" s="10" customFormat="1" ht="12.75" customHeight="1">
      <c r="A1099" s="11"/>
      <c r="B1099" s="11"/>
      <c r="C1099" s="11"/>
      <c r="O1099" s="116"/>
      <c r="P1099" s="116"/>
      <c r="Q1099" s="116"/>
      <c r="R1099" s="116"/>
      <c r="AF1099" s="5"/>
      <c r="AJ1099" s="5"/>
      <c r="AK1099" s="5"/>
      <c r="AP1099" s="5"/>
      <c r="AQ1099" s="5"/>
      <c r="AR1099" s="5"/>
      <c r="AS1099" s="5"/>
    </row>
    <row r="1100" spans="1:45" s="10" customFormat="1" ht="12.75" customHeight="1">
      <c r="A1100" s="11"/>
      <c r="B1100" s="11"/>
      <c r="C1100" s="11"/>
      <c r="O1100" s="116"/>
      <c r="P1100" s="116"/>
      <c r="Q1100" s="116"/>
      <c r="R1100" s="116"/>
      <c r="AF1100" s="5"/>
      <c r="AJ1100" s="5"/>
      <c r="AK1100" s="5"/>
      <c r="AP1100" s="5"/>
      <c r="AQ1100" s="5"/>
      <c r="AR1100" s="5"/>
      <c r="AS1100" s="5"/>
    </row>
    <row r="1101" spans="1:45" s="10" customFormat="1" ht="12.75" customHeight="1">
      <c r="A1101" s="11"/>
      <c r="B1101" s="11"/>
      <c r="C1101" s="11"/>
      <c r="O1101" s="116"/>
      <c r="P1101" s="116"/>
      <c r="Q1101" s="116"/>
      <c r="R1101" s="116"/>
      <c r="AF1101" s="5"/>
      <c r="AJ1101" s="5"/>
      <c r="AK1101" s="5"/>
      <c r="AP1101" s="5"/>
      <c r="AQ1101" s="5"/>
      <c r="AR1101" s="5"/>
      <c r="AS1101" s="5"/>
    </row>
    <row r="1102" spans="1:45" s="10" customFormat="1" ht="12.75" customHeight="1">
      <c r="A1102" s="11"/>
      <c r="B1102" s="11"/>
      <c r="C1102" s="11"/>
      <c r="O1102" s="116"/>
      <c r="P1102" s="116"/>
      <c r="Q1102" s="116"/>
      <c r="R1102" s="116"/>
      <c r="AF1102" s="5"/>
      <c r="AJ1102" s="5"/>
      <c r="AK1102" s="5"/>
      <c r="AP1102" s="5"/>
      <c r="AQ1102" s="5"/>
      <c r="AR1102" s="5"/>
      <c r="AS1102" s="5"/>
    </row>
    <row r="1103" spans="1:45" s="10" customFormat="1" ht="12.75" customHeight="1">
      <c r="A1103" s="11"/>
      <c r="B1103" s="11"/>
      <c r="C1103" s="11"/>
      <c r="O1103" s="116"/>
      <c r="P1103" s="116"/>
      <c r="Q1103" s="116"/>
      <c r="R1103" s="116"/>
      <c r="AF1103" s="5"/>
      <c r="AJ1103" s="5"/>
      <c r="AK1103" s="5"/>
      <c r="AP1103" s="5"/>
      <c r="AQ1103" s="5"/>
      <c r="AR1103" s="5"/>
      <c r="AS1103" s="5"/>
    </row>
    <row r="1104" spans="1:45" s="10" customFormat="1" ht="12.75" customHeight="1">
      <c r="A1104" s="11"/>
      <c r="B1104" s="11"/>
      <c r="C1104" s="11"/>
      <c r="O1104" s="116"/>
      <c r="P1104" s="116"/>
      <c r="Q1104" s="116"/>
      <c r="R1104" s="116"/>
      <c r="AF1104" s="5"/>
      <c r="AJ1104" s="5"/>
      <c r="AK1104" s="5"/>
      <c r="AP1104" s="5"/>
      <c r="AQ1104" s="5"/>
      <c r="AR1104" s="5"/>
      <c r="AS1104" s="5"/>
    </row>
    <row r="1105" spans="1:45" s="10" customFormat="1" ht="12.75" customHeight="1">
      <c r="A1105" s="11"/>
      <c r="B1105" s="11"/>
      <c r="C1105" s="11"/>
      <c r="O1105" s="116"/>
      <c r="P1105" s="116"/>
      <c r="Q1105" s="116"/>
      <c r="R1105" s="116"/>
      <c r="AF1105" s="5"/>
      <c r="AJ1105" s="5"/>
      <c r="AK1105" s="5"/>
      <c r="AP1105" s="5"/>
      <c r="AQ1105" s="5"/>
      <c r="AR1105" s="5"/>
      <c r="AS1105" s="5"/>
    </row>
    <row r="1106" spans="1:45" s="10" customFormat="1" ht="12.75" customHeight="1">
      <c r="A1106" s="11"/>
      <c r="B1106" s="11"/>
      <c r="C1106" s="11"/>
      <c r="O1106" s="116"/>
      <c r="P1106" s="116"/>
      <c r="Q1106" s="116"/>
      <c r="R1106" s="116"/>
      <c r="AF1106" s="5"/>
      <c r="AJ1106" s="5"/>
      <c r="AK1106" s="5"/>
      <c r="AP1106" s="5"/>
      <c r="AQ1106" s="5"/>
      <c r="AR1106" s="5"/>
      <c r="AS1106" s="5"/>
    </row>
    <row r="1107" spans="1:45" s="10" customFormat="1" ht="12.75" customHeight="1">
      <c r="A1107" s="11"/>
      <c r="B1107" s="11"/>
      <c r="C1107" s="11"/>
      <c r="O1107" s="116"/>
      <c r="P1107" s="116"/>
      <c r="Q1107" s="116"/>
      <c r="R1107" s="116"/>
      <c r="AF1107" s="5"/>
      <c r="AJ1107" s="5"/>
      <c r="AK1107" s="5"/>
      <c r="AP1107" s="5"/>
      <c r="AQ1107" s="5"/>
      <c r="AR1107" s="5"/>
      <c r="AS1107" s="5"/>
    </row>
    <row r="1108" spans="1:45" s="10" customFormat="1" ht="12.75" customHeight="1">
      <c r="A1108" s="11"/>
      <c r="B1108" s="11"/>
      <c r="C1108" s="11"/>
      <c r="O1108" s="116"/>
      <c r="P1108" s="116"/>
      <c r="Q1108" s="116"/>
      <c r="R1108" s="116"/>
      <c r="AF1108" s="5"/>
      <c r="AJ1108" s="5"/>
      <c r="AK1108" s="5"/>
      <c r="AP1108" s="5"/>
      <c r="AQ1108" s="5"/>
      <c r="AR1108" s="5"/>
      <c r="AS1108" s="5"/>
    </row>
    <row r="1109" spans="1:45" s="10" customFormat="1" ht="12.75" customHeight="1">
      <c r="A1109" s="11"/>
      <c r="B1109" s="11"/>
      <c r="C1109" s="11"/>
      <c r="O1109" s="116"/>
      <c r="P1109" s="116"/>
      <c r="Q1109" s="116"/>
      <c r="R1109" s="116"/>
      <c r="AF1109" s="5"/>
      <c r="AJ1109" s="5"/>
      <c r="AK1109" s="5"/>
      <c r="AP1109" s="5"/>
      <c r="AQ1109" s="5"/>
      <c r="AR1109" s="5"/>
      <c r="AS1109" s="5"/>
    </row>
    <row r="1110" spans="1:45" s="10" customFormat="1" ht="12.75" customHeight="1">
      <c r="A1110" s="11"/>
      <c r="B1110" s="11"/>
      <c r="C1110" s="11"/>
      <c r="O1110" s="116"/>
      <c r="P1110" s="116"/>
      <c r="Q1110" s="116"/>
      <c r="R1110" s="116"/>
      <c r="AF1110" s="5"/>
      <c r="AJ1110" s="5"/>
      <c r="AK1110" s="5"/>
      <c r="AP1110" s="5"/>
      <c r="AQ1110" s="5"/>
      <c r="AR1110" s="5"/>
      <c r="AS1110" s="5"/>
    </row>
    <row r="1111" spans="1:45" s="10" customFormat="1" ht="12.75" customHeight="1">
      <c r="A1111" s="11"/>
      <c r="B1111" s="11"/>
      <c r="C1111" s="11"/>
      <c r="O1111" s="116"/>
      <c r="P1111" s="116"/>
      <c r="Q1111" s="116"/>
      <c r="R1111" s="116"/>
      <c r="AF1111" s="5"/>
      <c r="AJ1111" s="5"/>
      <c r="AK1111" s="5"/>
      <c r="AP1111" s="5"/>
      <c r="AQ1111" s="5"/>
      <c r="AR1111" s="5"/>
      <c r="AS1111" s="5"/>
    </row>
    <row r="1112" spans="1:45" s="10" customFormat="1" ht="12.75" customHeight="1">
      <c r="A1112" s="11"/>
      <c r="B1112" s="11"/>
      <c r="C1112" s="11"/>
      <c r="O1112" s="116"/>
      <c r="P1112" s="116"/>
      <c r="Q1112" s="116"/>
      <c r="R1112" s="116"/>
      <c r="AF1112" s="5"/>
      <c r="AJ1112" s="5"/>
      <c r="AK1112" s="5"/>
      <c r="AP1112" s="5"/>
      <c r="AQ1112" s="5"/>
      <c r="AR1112" s="5"/>
      <c r="AS1112" s="5"/>
    </row>
    <row r="1113" spans="1:45" s="10" customFormat="1" ht="12.75" customHeight="1">
      <c r="A1113" s="11"/>
      <c r="B1113" s="11"/>
      <c r="C1113" s="11"/>
      <c r="O1113" s="116"/>
      <c r="P1113" s="116"/>
      <c r="Q1113" s="116"/>
      <c r="R1113" s="116"/>
      <c r="AF1113" s="5"/>
      <c r="AJ1113" s="5"/>
      <c r="AK1113" s="5"/>
      <c r="AP1113" s="5"/>
      <c r="AQ1113" s="5"/>
      <c r="AR1113" s="5"/>
      <c r="AS1113" s="5"/>
    </row>
    <row r="1114" spans="1:45" s="10" customFormat="1" ht="12.75" customHeight="1">
      <c r="A1114" s="11"/>
      <c r="B1114" s="11"/>
      <c r="C1114" s="11"/>
      <c r="O1114" s="116"/>
      <c r="P1114" s="116"/>
      <c r="Q1114" s="116"/>
      <c r="R1114" s="116"/>
      <c r="AF1114" s="5"/>
      <c r="AJ1114" s="5"/>
      <c r="AK1114" s="5"/>
      <c r="AP1114" s="5"/>
      <c r="AQ1114" s="5"/>
      <c r="AR1114" s="5"/>
      <c r="AS1114" s="5"/>
    </row>
    <row r="1115" spans="1:45" s="10" customFormat="1" ht="12.75" customHeight="1">
      <c r="A1115" s="11"/>
      <c r="B1115" s="11"/>
      <c r="C1115" s="11"/>
      <c r="O1115" s="116"/>
      <c r="P1115" s="116"/>
      <c r="Q1115" s="116"/>
      <c r="R1115" s="116"/>
      <c r="AF1115" s="5"/>
      <c r="AJ1115" s="5"/>
      <c r="AK1115" s="5"/>
      <c r="AP1115" s="5"/>
      <c r="AQ1115" s="5"/>
      <c r="AR1115" s="5"/>
      <c r="AS1115" s="5"/>
    </row>
    <row r="1116" spans="1:45" s="10" customFormat="1" ht="12.75" customHeight="1">
      <c r="A1116" s="11"/>
      <c r="B1116" s="11"/>
      <c r="C1116" s="11"/>
      <c r="O1116" s="116"/>
      <c r="P1116" s="116"/>
      <c r="Q1116" s="116"/>
      <c r="R1116" s="116"/>
      <c r="AF1116" s="5"/>
      <c r="AJ1116" s="5"/>
      <c r="AK1116" s="5"/>
      <c r="AP1116" s="5"/>
      <c r="AQ1116" s="5"/>
      <c r="AR1116" s="5"/>
      <c r="AS1116" s="5"/>
    </row>
    <row r="1117" spans="1:45" s="10" customFormat="1" ht="12.75" customHeight="1">
      <c r="A1117" s="11"/>
      <c r="B1117" s="11"/>
      <c r="C1117" s="11"/>
      <c r="O1117" s="116"/>
      <c r="P1117" s="116"/>
      <c r="Q1117" s="116"/>
      <c r="R1117" s="116"/>
      <c r="AF1117" s="5"/>
      <c r="AJ1117" s="5"/>
      <c r="AK1117" s="5"/>
      <c r="AP1117" s="5"/>
      <c r="AQ1117" s="5"/>
      <c r="AR1117" s="5"/>
      <c r="AS1117" s="5"/>
    </row>
    <row r="1118" spans="1:45" s="10" customFormat="1" ht="12.75" customHeight="1">
      <c r="A1118" s="11"/>
      <c r="B1118" s="11"/>
      <c r="C1118" s="11"/>
      <c r="O1118" s="116"/>
      <c r="P1118" s="116"/>
      <c r="Q1118" s="116"/>
      <c r="R1118" s="116"/>
      <c r="AF1118" s="5"/>
      <c r="AJ1118" s="5"/>
      <c r="AK1118" s="5"/>
      <c r="AP1118" s="5"/>
      <c r="AQ1118" s="5"/>
      <c r="AR1118" s="5"/>
      <c r="AS1118" s="5"/>
    </row>
    <row r="1119" spans="1:45" s="10" customFormat="1" ht="12.75" customHeight="1">
      <c r="A1119" s="11"/>
      <c r="B1119" s="11"/>
      <c r="C1119" s="11"/>
      <c r="O1119" s="116"/>
      <c r="P1119" s="116"/>
      <c r="Q1119" s="116"/>
      <c r="R1119" s="116"/>
      <c r="AF1119" s="5"/>
      <c r="AJ1119" s="5"/>
      <c r="AK1119" s="5"/>
      <c r="AP1119" s="5"/>
      <c r="AQ1119" s="5"/>
      <c r="AR1119" s="5"/>
      <c r="AS1119" s="5"/>
    </row>
    <row r="1120" spans="1:45" s="10" customFormat="1" ht="12.75" customHeight="1">
      <c r="A1120" s="11"/>
      <c r="B1120" s="11"/>
      <c r="C1120" s="11"/>
      <c r="O1120" s="116"/>
      <c r="P1120" s="116"/>
      <c r="Q1120" s="116"/>
      <c r="R1120" s="116"/>
      <c r="AF1120" s="5"/>
      <c r="AJ1120" s="5"/>
      <c r="AK1120" s="5"/>
      <c r="AP1120" s="5"/>
      <c r="AQ1120" s="5"/>
      <c r="AR1120" s="5"/>
      <c r="AS1120" s="5"/>
    </row>
    <row r="1121" spans="1:45" s="10" customFormat="1" ht="12.75" customHeight="1">
      <c r="A1121" s="11"/>
      <c r="B1121" s="11"/>
      <c r="C1121" s="11"/>
      <c r="O1121" s="116"/>
      <c r="P1121" s="116"/>
      <c r="Q1121" s="116"/>
      <c r="R1121" s="116"/>
      <c r="AF1121" s="5"/>
      <c r="AJ1121" s="5"/>
      <c r="AK1121" s="5"/>
      <c r="AP1121" s="5"/>
      <c r="AQ1121" s="5"/>
      <c r="AR1121" s="5"/>
      <c r="AS1121" s="5"/>
    </row>
    <row r="1122" spans="1:45" s="10" customFormat="1" ht="12.75" customHeight="1">
      <c r="A1122" s="11"/>
      <c r="B1122" s="11"/>
      <c r="C1122" s="11"/>
      <c r="O1122" s="116"/>
      <c r="P1122" s="116"/>
      <c r="Q1122" s="116"/>
      <c r="R1122" s="116"/>
      <c r="AF1122" s="5"/>
      <c r="AJ1122" s="5"/>
      <c r="AK1122" s="5"/>
      <c r="AP1122" s="5"/>
      <c r="AQ1122" s="5"/>
      <c r="AR1122" s="5"/>
      <c r="AS1122" s="5"/>
    </row>
    <row r="1123" spans="1:45" s="10" customFormat="1" ht="12.75" customHeight="1">
      <c r="A1123" s="11"/>
      <c r="B1123" s="11"/>
      <c r="C1123" s="11"/>
      <c r="O1123" s="116"/>
      <c r="P1123" s="116"/>
      <c r="Q1123" s="116"/>
      <c r="R1123" s="116"/>
      <c r="AF1123" s="5"/>
      <c r="AJ1123" s="5"/>
      <c r="AK1123" s="5"/>
      <c r="AP1123" s="5"/>
      <c r="AQ1123" s="5"/>
      <c r="AR1123" s="5"/>
      <c r="AS1123" s="5"/>
    </row>
    <row r="1124" spans="1:45" s="10" customFormat="1" ht="12.75" customHeight="1">
      <c r="A1124" s="11"/>
      <c r="B1124" s="11"/>
      <c r="C1124" s="11"/>
      <c r="O1124" s="116"/>
      <c r="P1124" s="116"/>
      <c r="Q1124" s="116"/>
      <c r="R1124" s="116"/>
      <c r="AF1124" s="5"/>
      <c r="AJ1124" s="5"/>
      <c r="AK1124" s="5"/>
      <c r="AP1124" s="5"/>
      <c r="AQ1124" s="5"/>
      <c r="AR1124" s="5"/>
      <c r="AS1124" s="5"/>
    </row>
    <row r="1125" spans="1:45" s="10" customFormat="1" ht="12.75" customHeight="1">
      <c r="A1125" s="11"/>
      <c r="B1125" s="11"/>
      <c r="C1125" s="11"/>
      <c r="O1125" s="116"/>
      <c r="P1125" s="116"/>
      <c r="Q1125" s="116"/>
      <c r="R1125" s="116"/>
      <c r="AF1125" s="5"/>
      <c r="AJ1125" s="5"/>
      <c r="AK1125" s="5"/>
      <c r="AP1125" s="5"/>
      <c r="AQ1125" s="5"/>
      <c r="AR1125" s="5"/>
      <c r="AS1125" s="5"/>
    </row>
    <row r="1126" spans="1:45" s="10" customFormat="1" ht="12.75" customHeight="1">
      <c r="A1126" s="11"/>
      <c r="B1126" s="11"/>
      <c r="C1126" s="11"/>
      <c r="O1126" s="116"/>
      <c r="P1126" s="116"/>
      <c r="Q1126" s="116"/>
      <c r="R1126" s="116"/>
      <c r="AF1126" s="5"/>
      <c r="AJ1126" s="5"/>
      <c r="AK1126" s="5"/>
      <c r="AP1126" s="5"/>
      <c r="AQ1126" s="5"/>
      <c r="AR1126" s="5"/>
      <c r="AS1126" s="5"/>
    </row>
    <row r="1127" spans="1:45" s="10" customFormat="1" ht="12.75" customHeight="1">
      <c r="A1127" s="11"/>
      <c r="B1127" s="11"/>
      <c r="C1127" s="11"/>
      <c r="O1127" s="116"/>
      <c r="P1127" s="116"/>
      <c r="Q1127" s="116"/>
      <c r="R1127" s="116"/>
      <c r="AF1127" s="5"/>
      <c r="AJ1127" s="5"/>
      <c r="AK1127" s="5"/>
      <c r="AP1127" s="5"/>
      <c r="AQ1127" s="5"/>
      <c r="AR1127" s="5"/>
      <c r="AS1127" s="5"/>
    </row>
    <row r="1128" spans="1:45" s="10" customFormat="1" ht="12.75" customHeight="1">
      <c r="A1128" s="11"/>
      <c r="B1128" s="11"/>
      <c r="C1128" s="11"/>
      <c r="O1128" s="116"/>
      <c r="P1128" s="116"/>
      <c r="Q1128" s="116"/>
      <c r="R1128" s="116"/>
      <c r="AF1128" s="5"/>
      <c r="AJ1128" s="5"/>
      <c r="AK1128" s="5"/>
      <c r="AP1128" s="5"/>
      <c r="AQ1128" s="5"/>
      <c r="AR1128" s="5"/>
      <c r="AS1128" s="5"/>
    </row>
    <row r="1129" spans="1:45" s="10" customFormat="1" ht="12.75" customHeight="1">
      <c r="A1129" s="11"/>
      <c r="B1129" s="11"/>
      <c r="C1129" s="11"/>
      <c r="O1129" s="116"/>
      <c r="P1129" s="116"/>
      <c r="Q1129" s="116"/>
      <c r="R1129" s="116"/>
      <c r="AF1129" s="5"/>
      <c r="AJ1129" s="5"/>
      <c r="AK1129" s="5"/>
      <c r="AP1129" s="5"/>
      <c r="AQ1129" s="5"/>
      <c r="AR1129" s="5"/>
      <c r="AS1129" s="5"/>
    </row>
    <row r="1130" spans="1:45" s="10" customFormat="1" ht="12.75" customHeight="1">
      <c r="A1130" s="11"/>
      <c r="B1130" s="11"/>
      <c r="C1130" s="11"/>
      <c r="O1130" s="116"/>
      <c r="P1130" s="116"/>
      <c r="Q1130" s="116"/>
      <c r="R1130" s="116"/>
      <c r="AF1130" s="5"/>
      <c r="AJ1130" s="5"/>
      <c r="AK1130" s="5"/>
      <c r="AP1130" s="5"/>
      <c r="AQ1130" s="5"/>
      <c r="AR1130" s="5"/>
      <c r="AS1130" s="5"/>
    </row>
    <row r="1131" spans="1:45" s="10" customFormat="1" ht="12.75" customHeight="1">
      <c r="A1131" s="11"/>
      <c r="B1131" s="11"/>
      <c r="C1131" s="11"/>
      <c r="O1131" s="116"/>
      <c r="P1131" s="116"/>
      <c r="Q1131" s="116"/>
      <c r="R1131" s="116"/>
      <c r="AF1131" s="5"/>
      <c r="AJ1131" s="5"/>
      <c r="AK1131" s="5"/>
      <c r="AP1131" s="5"/>
      <c r="AQ1131" s="5"/>
      <c r="AR1131" s="5"/>
      <c r="AS1131" s="5"/>
    </row>
    <row r="1132" spans="1:45" s="10" customFormat="1" ht="12.75" customHeight="1">
      <c r="A1132" s="11"/>
      <c r="B1132" s="11"/>
      <c r="C1132" s="11"/>
      <c r="O1132" s="116"/>
      <c r="P1132" s="116"/>
      <c r="Q1132" s="116"/>
      <c r="R1132" s="116"/>
      <c r="AF1132" s="5"/>
      <c r="AJ1132" s="5"/>
      <c r="AK1132" s="5"/>
      <c r="AP1132" s="5"/>
      <c r="AQ1132" s="5"/>
      <c r="AR1132" s="5"/>
      <c r="AS1132" s="5"/>
    </row>
    <row r="1133" spans="1:45" s="10" customFormat="1" ht="12.75" customHeight="1">
      <c r="A1133" s="11"/>
      <c r="B1133" s="11"/>
      <c r="C1133" s="11"/>
      <c r="O1133" s="116"/>
      <c r="P1133" s="116"/>
      <c r="Q1133" s="116"/>
      <c r="R1133" s="116"/>
      <c r="AF1133" s="5"/>
      <c r="AJ1133" s="5"/>
      <c r="AK1133" s="5"/>
      <c r="AP1133" s="5"/>
      <c r="AQ1133" s="5"/>
      <c r="AR1133" s="5"/>
      <c r="AS1133" s="5"/>
    </row>
    <row r="1134" spans="1:45" s="10" customFormat="1" ht="12.75" customHeight="1">
      <c r="A1134" s="11"/>
      <c r="B1134" s="11"/>
      <c r="C1134" s="11"/>
      <c r="O1134" s="116"/>
      <c r="P1134" s="116"/>
      <c r="Q1134" s="116"/>
      <c r="R1134" s="116"/>
      <c r="AF1134" s="5"/>
      <c r="AJ1134" s="5"/>
      <c r="AK1134" s="5"/>
      <c r="AP1134" s="5"/>
      <c r="AQ1134" s="5"/>
      <c r="AR1134" s="5"/>
      <c r="AS1134" s="5"/>
    </row>
    <row r="1135" spans="1:45" s="10" customFormat="1" ht="12.75" customHeight="1">
      <c r="A1135" s="11"/>
      <c r="B1135" s="11"/>
      <c r="C1135" s="11"/>
      <c r="O1135" s="116"/>
      <c r="P1135" s="116"/>
      <c r="Q1135" s="116"/>
      <c r="R1135" s="116"/>
      <c r="AF1135" s="5"/>
      <c r="AJ1135" s="5"/>
      <c r="AK1135" s="5"/>
      <c r="AP1135" s="5"/>
      <c r="AQ1135" s="5"/>
      <c r="AR1135" s="5"/>
      <c r="AS1135" s="5"/>
    </row>
    <row r="1136" spans="1:45" s="10" customFormat="1" ht="12.75" customHeight="1">
      <c r="A1136" s="11"/>
      <c r="B1136" s="11"/>
      <c r="C1136" s="11"/>
      <c r="O1136" s="116"/>
      <c r="P1136" s="116"/>
      <c r="Q1136" s="116"/>
      <c r="R1136" s="116"/>
      <c r="AF1136" s="5"/>
      <c r="AJ1136" s="5"/>
      <c r="AK1136" s="5"/>
      <c r="AP1136" s="5"/>
      <c r="AQ1136" s="5"/>
      <c r="AR1136" s="5"/>
      <c r="AS1136" s="5"/>
    </row>
    <row r="1137" spans="1:45" s="10" customFormat="1" ht="12.75" customHeight="1">
      <c r="A1137" s="11"/>
      <c r="B1137" s="11"/>
      <c r="C1137" s="11"/>
      <c r="O1137" s="116"/>
      <c r="P1137" s="116"/>
      <c r="Q1137" s="116"/>
      <c r="R1137" s="116"/>
      <c r="AF1137" s="5"/>
      <c r="AJ1137" s="5"/>
      <c r="AK1137" s="5"/>
      <c r="AP1137" s="5"/>
      <c r="AQ1137" s="5"/>
      <c r="AR1137" s="5"/>
      <c r="AS1137" s="5"/>
    </row>
    <row r="1138" spans="1:45" s="10" customFormat="1" ht="12.75" customHeight="1">
      <c r="A1138" s="11"/>
      <c r="B1138" s="11"/>
      <c r="C1138" s="11"/>
      <c r="O1138" s="116"/>
      <c r="P1138" s="116"/>
      <c r="Q1138" s="116"/>
      <c r="R1138" s="116"/>
      <c r="AF1138" s="5"/>
      <c r="AJ1138" s="5"/>
      <c r="AK1138" s="5"/>
      <c r="AP1138" s="5"/>
      <c r="AQ1138" s="5"/>
      <c r="AR1138" s="5"/>
      <c r="AS1138" s="5"/>
    </row>
    <row r="1139" spans="1:45" s="10" customFormat="1" ht="12.75" customHeight="1">
      <c r="A1139" s="11"/>
      <c r="B1139" s="11"/>
      <c r="C1139" s="11"/>
      <c r="O1139" s="116"/>
      <c r="P1139" s="116"/>
      <c r="Q1139" s="116"/>
      <c r="R1139" s="116"/>
      <c r="AF1139" s="5"/>
      <c r="AJ1139" s="5"/>
      <c r="AK1139" s="5"/>
      <c r="AP1139" s="5"/>
      <c r="AQ1139" s="5"/>
      <c r="AR1139" s="5"/>
      <c r="AS1139" s="5"/>
    </row>
    <row r="1140" spans="1:45" s="10" customFormat="1" ht="12.75" customHeight="1">
      <c r="A1140" s="11"/>
      <c r="B1140" s="11"/>
      <c r="C1140" s="11"/>
      <c r="O1140" s="116"/>
      <c r="P1140" s="116"/>
      <c r="Q1140" s="116"/>
      <c r="R1140" s="116"/>
      <c r="AF1140" s="5"/>
      <c r="AJ1140" s="5"/>
      <c r="AK1140" s="5"/>
      <c r="AP1140" s="5"/>
      <c r="AQ1140" s="5"/>
      <c r="AR1140" s="5"/>
      <c r="AS1140" s="5"/>
    </row>
    <row r="1141" spans="1:45" s="10" customFormat="1" ht="12.75" customHeight="1">
      <c r="A1141" s="11"/>
      <c r="B1141" s="11"/>
      <c r="C1141" s="11"/>
      <c r="O1141" s="116"/>
      <c r="P1141" s="116"/>
      <c r="Q1141" s="116"/>
      <c r="R1141" s="116"/>
      <c r="AF1141" s="5"/>
      <c r="AJ1141" s="5"/>
      <c r="AK1141" s="5"/>
      <c r="AP1141" s="5"/>
      <c r="AQ1141" s="5"/>
      <c r="AR1141" s="5"/>
      <c r="AS1141" s="5"/>
    </row>
    <row r="1142" spans="1:45" s="10" customFormat="1" ht="12.75" customHeight="1">
      <c r="A1142" s="11"/>
      <c r="B1142" s="11"/>
      <c r="C1142" s="11"/>
      <c r="O1142" s="116"/>
      <c r="P1142" s="116"/>
      <c r="Q1142" s="116"/>
      <c r="R1142" s="116"/>
      <c r="AF1142" s="5"/>
      <c r="AJ1142" s="5"/>
      <c r="AK1142" s="5"/>
      <c r="AP1142" s="5"/>
      <c r="AQ1142" s="5"/>
      <c r="AR1142" s="5"/>
      <c r="AS1142" s="5"/>
    </row>
    <row r="1143" spans="1:45" s="10" customFormat="1" ht="12.75" customHeight="1">
      <c r="A1143" s="11"/>
      <c r="B1143" s="11"/>
      <c r="C1143" s="11"/>
      <c r="O1143" s="116"/>
      <c r="P1143" s="116"/>
      <c r="Q1143" s="116"/>
      <c r="R1143" s="116"/>
      <c r="AF1143" s="5"/>
      <c r="AJ1143" s="5"/>
      <c r="AK1143" s="5"/>
      <c r="AP1143" s="5"/>
      <c r="AQ1143" s="5"/>
      <c r="AR1143" s="5"/>
      <c r="AS1143" s="5"/>
    </row>
    <row r="1144" spans="1:45" s="10" customFormat="1" ht="12.75" customHeight="1">
      <c r="A1144" s="11"/>
      <c r="B1144" s="11"/>
      <c r="C1144" s="11"/>
      <c r="O1144" s="116"/>
      <c r="P1144" s="116"/>
      <c r="Q1144" s="116"/>
      <c r="R1144" s="116"/>
      <c r="AF1144" s="5"/>
      <c r="AJ1144" s="5"/>
      <c r="AK1144" s="5"/>
      <c r="AP1144" s="5"/>
      <c r="AQ1144" s="5"/>
      <c r="AR1144" s="5"/>
      <c r="AS1144" s="5"/>
    </row>
    <row r="1145" spans="1:45" s="10" customFormat="1" ht="12.75" customHeight="1">
      <c r="A1145" s="11"/>
      <c r="B1145" s="11"/>
      <c r="C1145" s="11"/>
      <c r="O1145" s="116"/>
      <c r="P1145" s="116"/>
      <c r="Q1145" s="116"/>
      <c r="R1145" s="116"/>
      <c r="AF1145" s="5"/>
      <c r="AJ1145" s="5"/>
      <c r="AK1145" s="5"/>
      <c r="AP1145" s="5"/>
      <c r="AQ1145" s="5"/>
      <c r="AR1145" s="5"/>
      <c r="AS1145" s="5"/>
    </row>
    <row r="1146" spans="1:45" s="10" customFormat="1" ht="12.75" customHeight="1">
      <c r="A1146" s="11"/>
      <c r="B1146" s="11"/>
      <c r="C1146" s="11"/>
      <c r="O1146" s="116"/>
      <c r="P1146" s="116"/>
      <c r="Q1146" s="116"/>
      <c r="R1146" s="116"/>
      <c r="AF1146" s="5"/>
      <c r="AJ1146" s="5"/>
      <c r="AK1146" s="5"/>
      <c r="AP1146" s="5"/>
      <c r="AQ1146" s="5"/>
      <c r="AR1146" s="5"/>
      <c r="AS1146" s="5"/>
    </row>
    <row r="1147" spans="1:45" s="10" customFormat="1" ht="12.75" customHeight="1">
      <c r="A1147" s="11"/>
      <c r="B1147" s="11"/>
      <c r="C1147" s="11"/>
      <c r="O1147" s="116"/>
      <c r="P1147" s="116"/>
      <c r="Q1147" s="116"/>
      <c r="R1147" s="116"/>
      <c r="AF1147" s="5"/>
      <c r="AJ1147" s="5"/>
      <c r="AK1147" s="5"/>
      <c r="AP1147" s="5"/>
      <c r="AQ1147" s="5"/>
      <c r="AR1147" s="5"/>
      <c r="AS1147" s="5"/>
    </row>
    <row r="1148" spans="1:45" s="10" customFormat="1" ht="12.75" customHeight="1">
      <c r="A1148" s="11"/>
      <c r="B1148" s="11"/>
      <c r="C1148" s="11"/>
      <c r="O1148" s="116"/>
      <c r="P1148" s="116"/>
      <c r="Q1148" s="116"/>
      <c r="R1148" s="116"/>
      <c r="AF1148" s="5"/>
      <c r="AJ1148" s="5"/>
      <c r="AK1148" s="5"/>
      <c r="AP1148" s="5"/>
      <c r="AQ1148" s="5"/>
      <c r="AR1148" s="5"/>
      <c r="AS1148" s="5"/>
    </row>
    <row r="1149" spans="1:45" s="10" customFormat="1" ht="12.75" customHeight="1">
      <c r="A1149" s="11"/>
      <c r="B1149" s="11"/>
      <c r="C1149" s="11"/>
      <c r="O1149" s="116"/>
      <c r="P1149" s="116"/>
      <c r="Q1149" s="116"/>
      <c r="R1149" s="116"/>
      <c r="AF1149" s="5"/>
      <c r="AJ1149" s="5"/>
      <c r="AK1149" s="5"/>
      <c r="AP1149" s="5"/>
      <c r="AQ1149" s="5"/>
      <c r="AR1149" s="5"/>
      <c r="AS1149" s="5"/>
    </row>
    <row r="1150" spans="1:45" s="10" customFormat="1" ht="12.75" customHeight="1">
      <c r="A1150" s="11"/>
      <c r="B1150" s="11"/>
      <c r="C1150" s="11"/>
      <c r="O1150" s="116"/>
      <c r="P1150" s="116"/>
      <c r="Q1150" s="116"/>
      <c r="R1150" s="116"/>
      <c r="AF1150" s="5"/>
      <c r="AJ1150" s="5"/>
      <c r="AK1150" s="5"/>
      <c r="AP1150" s="5"/>
      <c r="AQ1150" s="5"/>
      <c r="AR1150" s="5"/>
      <c r="AS1150" s="5"/>
    </row>
    <row r="1151" spans="1:45" s="10" customFormat="1" ht="12.75" customHeight="1">
      <c r="A1151" s="11"/>
      <c r="B1151" s="11"/>
      <c r="C1151" s="11"/>
      <c r="O1151" s="116"/>
      <c r="P1151" s="116"/>
      <c r="Q1151" s="116"/>
      <c r="R1151" s="116"/>
      <c r="AF1151" s="5"/>
      <c r="AJ1151" s="5"/>
      <c r="AK1151" s="5"/>
      <c r="AP1151" s="5"/>
      <c r="AQ1151" s="5"/>
      <c r="AR1151" s="5"/>
      <c r="AS1151" s="5"/>
    </row>
    <row r="1152" spans="1:45" s="10" customFormat="1" ht="12.75" customHeight="1">
      <c r="A1152" s="11"/>
      <c r="B1152" s="11"/>
      <c r="C1152" s="11"/>
      <c r="O1152" s="116"/>
      <c r="P1152" s="116"/>
      <c r="Q1152" s="116"/>
      <c r="R1152" s="116"/>
      <c r="AF1152" s="5"/>
      <c r="AJ1152" s="5"/>
      <c r="AK1152" s="5"/>
      <c r="AP1152" s="5"/>
      <c r="AQ1152" s="5"/>
      <c r="AR1152" s="5"/>
      <c r="AS1152" s="5"/>
    </row>
    <row r="1153" spans="1:45" s="10" customFormat="1" ht="12.75" customHeight="1">
      <c r="A1153" s="11"/>
      <c r="B1153" s="11"/>
      <c r="C1153" s="11"/>
      <c r="O1153" s="116"/>
      <c r="P1153" s="116"/>
      <c r="Q1153" s="116"/>
      <c r="R1153" s="116"/>
      <c r="AF1153" s="5"/>
      <c r="AJ1153" s="5"/>
      <c r="AK1153" s="5"/>
      <c r="AP1153" s="5"/>
      <c r="AQ1153" s="5"/>
      <c r="AR1153" s="5"/>
      <c r="AS1153" s="5"/>
    </row>
    <row r="1154" spans="1:45" s="10" customFormat="1" ht="12.75" customHeight="1">
      <c r="A1154" s="11"/>
      <c r="B1154" s="11"/>
      <c r="C1154" s="11"/>
      <c r="O1154" s="116"/>
      <c r="P1154" s="116"/>
      <c r="Q1154" s="116"/>
      <c r="R1154" s="116"/>
      <c r="AF1154" s="5"/>
      <c r="AJ1154" s="5"/>
      <c r="AK1154" s="5"/>
      <c r="AP1154" s="5"/>
      <c r="AQ1154" s="5"/>
      <c r="AR1154" s="5"/>
      <c r="AS1154" s="5"/>
    </row>
    <row r="1155" spans="1:45" s="10" customFormat="1" ht="12.75" customHeight="1">
      <c r="A1155" s="11"/>
      <c r="B1155" s="11"/>
      <c r="C1155" s="11"/>
      <c r="O1155" s="116"/>
      <c r="P1155" s="116"/>
      <c r="Q1155" s="116"/>
      <c r="R1155" s="116"/>
      <c r="AF1155" s="5"/>
      <c r="AJ1155" s="5"/>
      <c r="AK1155" s="5"/>
      <c r="AP1155" s="5"/>
      <c r="AQ1155" s="5"/>
      <c r="AR1155" s="5"/>
      <c r="AS1155" s="5"/>
    </row>
    <row r="1156" spans="1:45" s="10" customFormat="1" ht="12.75" customHeight="1">
      <c r="A1156" s="11"/>
      <c r="B1156" s="11"/>
      <c r="C1156" s="11"/>
      <c r="O1156" s="116"/>
      <c r="P1156" s="116"/>
      <c r="Q1156" s="116"/>
      <c r="R1156" s="116"/>
      <c r="AF1156" s="5"/>
      <c r="AJ1156" s="5"/>
      <c r="AK1156" s="5"/>
      <c r="AP1156" s="5"/>
      <c r="AQ1156" s="5"/>
      <c r="AR1156" s="5"/>
      <c r="AS1156" s="5"/>
    </row>
    <row r="1157" spans="1:45" s="10" customFormat="1" ht="12.75" customHeight="1">
      <c r="A1157" s="11"/>
      <c r="B1157" s="11"/>
      <c r="C1157" s="11"/>
      <c r="O1157" s="116"/>
      <c r="P1157" s="116"/>
      <c r="Q1157" s="116"/>
      <c r="R1157" s="116"/>
      <c r="AF1157" s="5"/>
      <c r="AJ1157" s="5"/>
      <c r="AK1157" s="5"/>
      <c r="AP1157" s="5"/>
      <c r="AQ1157" s="5"/>
      <c r="AR1157" s="5"/>
      <c r="AS1157" s="5"/>
    </row>
    <row r="1158" spans="1:45" s="10" customFormat="1" ht="12.75" customHeight="1">
      <c r="A1158" s="11"/>
      <c r="B1158" s="11"/>
      <c r="C1158" s="11"/>
      <c r="O1158" s="116"/>
      <c r="P1158" s="116"/>
      <c r="Q1158" s="116"/>
      <c r="R1158" s="116"/>
      <c r="AF1158" s="5"/>
      <c r="AJ1158" s="5"/>
      <c r="AK1158" s="5"/>
      <c r="AP1158" s="5"/>
      <c r="AQ1158" s="5"/>
      <c r="AR1158" s="5"/>
      <c r="AS1158" s="5"/>
    </row>
    <row r="1159" spans="1:45" s="10" customFormat="1" ht="12.75" customHeight="1">
      <c r="A1159" s="11"/>
      <c r="B1159" s="11"/>
      <c r="C1159" s="11"/>
      <c r="O1159" s="116"/>
      <c r="P1159" s="116"/>
      <c r="Q1159" s="116"/>
      <c r="R1159" s="116"/>
      <c r="AF1159" s="5"/>
      <c r="AJ1159" s="5"/>
      <c r="AK1159" s="5"/>
      <c r="AP1159" s="5"/>
      <c r="AQ1159" s="5"/>
      <c r="AR1159" s="5"/>
      <c r="AS1159" s="5"/>
    </row>
    <row r="1160" spans="1:45" s="10" customFormat="1" ht="12.75" customHeight="1">
      <c r="A1160" s="11"/>
      <c r="B1160" s="11"/>
      <c r="C1160" s="11"/>
      <c r="O1160" s="116"/>
      <c r="P1160" s="116"/>
      <c r="Q1160" s="116"/>
      <c r="R1160" s="116"/>
      <c r="AF1160" s="5"/>
      <c r="AJ1160" s="5"/>
      <c r="AK1160" s="5"/>
      <c r="AP1160" s="5"/>
      <c r="AQ1160" s="5"/>
      <c r="AR1160" s="5"/>
      <c r="AS1160" s="5"/>
    </row>
    <row r="1161" spans="1:45" s="10" customFormat="1" ht="12.75" customHeight="1">
      <c r="A1161" s="11"/>
      <c r="B1161" s="11"/>
      <c r="C1161" s="11"/>
      <c r="O1161" s="116"/>
      <c r="P1161" s="116"/>
      <c r="Q1161" s="116"/>
      <c r="R1161" s="116"/>
      <c r="AF1161" s="5"/>
      <c r="AJ1161" s="5"/>
      <c r="AK1161" s="5"/>
      <c r="AP1161" s="5"/>
      <c r="AQ1161" s="5"/>
      <c r="AR1161" s="5"/>
      <c r="AS1161" s="5"/>
    </row>
    <row r="1162" spans="1:45" s="10" customFormat="1" ht="12.75" customHeight="1">
      <c r="A1162" s="11"/>
      <c r="B1162" s="11"/>
      <c r="C1162" s="11"/>
      <c r="O1162" s="116"/>
      <c r="P1162" s="116"/>
      <c r="Q1162" s="116"/>
      <c r="R1162" s="116"/>
      <c r="AF1162" s="5"/>
      <c r="AJ1162" s="5"/>
      <c r="AK1162" s="5"/>
      <c r="AP1162" s="5"/>
      <c r="AQ1162" s="5"/>
      <c r="AR1162" s="5"/>
      <c r="AS1162" s="5"/>
    </row>
    <row r="1163" spans="1:45" s="10" customFormat="1" ht="12.75" customHeight="1">
      <c r="A1163" s="11"/>
      <c r="B1163" s="11"/>
      <c r="C1163" s="11"/>
      <c r="O1163" s="116"/>
      <c r="P1163" s="116"/>
      <c r="Q1163" s="116"/>
      <c r="R1163" s="116"/>
      <c r="AF1163" s="5"/>
      <c r="AJ1163" s="5"/>
      <c r="AK1163" s="5"/>
      <c r="AP1163" s="5"/>
      <c r="AQ1163" s="5"/>
      <c r="AR1163" s="5"/>
      <c r="AS1163" s="5"/>
    </row>
    <row r="1164" spans="1:45" s="10" customFormat="1" ht="12.75" customHeight="1">
      <c r="A1164" s="11"/>
      <c r="B1164" s="11"/>
      <c r="C1164" s="11"/>
      <c r="O1164" s="116"/>
      <c r="P1164" s="116"/>
      <c r="Q1164" s="116"/>
      <c r="R1164" s="116"/>
      <c r="AF1164" s="5"/>
      <c r="AJ1164" s="5"/>
      <c r="AK1164" s="5"/>
      <c r="AP1164" s="5"/>
      <c r="AQ1164" s="5"/>
      <c r="AR1164" s="5"/>
      <c r="AS1164" s="5"/>
    </row>
    <row r="1165" spans="1:45" s="10" customFormat="1" ht="12.75" customHeight="1">
      <c r="A1165" s="11"/>
      <c r="B1165" s="11"/>
      <c r="C1165" s="11"/>
      <c r="O1165" s="116"/>
      <c r="P1165" s="116"/>
      <c r="Q1165" s="116"/>
      <c r="R1165" s="116"/>
      <c r="AF1165" s="5"/>
      <c r="AJ1165" s="5"/>
      <c r="AK1165" s="5"/>
      <c r="AP1165" s="5"/>
      <c r="AQ1165" s="5"/>
      <c r="AR1165" s="5"/>
      <c r="AS1165" s="5"/>
    </row>
    <row r="1166" spans="1:45" s="10" customFormat="1" ht="12.75" customHeight="1">
      <c r="A1166" s="11"/>
      <c r="B1166" s="11"/>
      <c r="C1166" s="11"/>
      <c r="O1166" s="116"/>
      <c r="P1166" s="116"/>
      <c r="Q1166" s="116"/>
      <c r="R1166" s="116"/>
      <c r="AF1166" s="5"/>
      <c r="AJ1166" s="5"/>
      <c r="AK1166" s="5"/>
      <c r="AP1166" s="5"/>
      <c r="AQ1166" s="5"/>
      <c r="AR1166" s="5"/>
      <c r="AS1166" s="5"/>
    </row>
    <row r="1167" spans="1:45" s="10" customFormat="1" ht="12.75" customHeight="1">
      <c r="A1167" s="11"/>
      <c r="B1167" s="11"/>
      <c r="C1167" s="11"/>
      <c r="O1167" s="116"/>
      <c r="P1167" s="116"/>
      <c r="Q1167" s="116"/>
      <c r="R1167" s="116"/>
      <c r="AF1167" s="5"/>
      <c r="AJ1167" s="5"/>
      <c r="AK1167" s="5"/>
      <c r="AP1167" s="5"/>
      <c r="AQ1167" s="5"/>
      <c r="AR1167" s="5"/>
      <c r="AS1167" s="5"/>
    </row>
    <row r="1168" spans="1:45" s="10" customFormat="1" ht="12.75" customHeight="1">
      <c r="A1168" s="11"/>
      <c r="B1168" s="11"/>
      <c r="C1168" s="11"/>
      <c r="O1168" s="116"/>
      <c r="P1168" s="116"/>
      <c r="Q1168" s="116"/>
      <c r="R1168" s="116"/>
      <c r="AF1168" s="5"/>
      <c r="AJ1168" s="5"/>
      <c r="AK1168" s="5"/>
      <c r="AP1168" s="5"/>
      <c r="AQ1168" s="5"/>
      <c r="AR1168" s="5"/>
      <c r="AS1168" s="5"/>
    </row>
    <row r="1169" spans="1:45" s="10" customFormat="1" ht="12.75" customHeight="1">
      <c r="A1169" s="11"/>
      <c r="B1169" s="11"/>
      <c r="C1169" s="11"/>
      <c r="O1169" s="116"/>
      <c r="P1169" s="116"/>
      <c r="Q1169" s="116"/>
      <c r="R1169" s="116"/>
      <c r="AF1169" s="5"/>
      <c r="AJ1169" s="5"/>
      <c r="AK1169" s="5"/>
      <c r="AP1169" s="5"/>
      <c r="AQ1169" s="5"/>
      <c r="AR1169" s="5"/>
      <c r="AS1169" s="5"/>
    </row>
    <row r="1170" spans="1:45" s="10" customFormat="1" ht="12.75" customHeight="1">
      <c r="A1170" s="11"/>
      <c r="B1170" s="11"/>
      <c r="C1170" s="11"/>
      <c r="O1170" s="116"/>
      <c r="P1170" s="116"/>
      <c r="Q1170" s="116"/>
      <c r="R1170" s="116"/>
      <c r="AF1170" s="5"/>
      <c r="AJ1170" s="5"/>
      <c r="AK1170" s="5"/>
      <c r="AP1170" s="5"/>
      <c r="AQ1170" s="5"/>
      <c r="AR1170" s="5"/>
      <c r="AS1170" s="5"/>
    </row>
    <row r="1171" spans="1:45" s="10" customFormat="1" ht="12.75" customHeight="1">
      <c r="A1171" s="11"/>
      <c r="B1171" s="11"/>
      <c r="C1171" s="11"/>
      <c r="O1171" s="116"/>
      <c r="P1171" s="116"/>
      <c r="Q1171" s="116"/>
      <c r="R1171" s="116"/>
      <c r="AF1171" s="5"/>
      <c r="AJ1171" s="5"/>
      <c r="AK1171" s="5"/>
      <c r="AP1171" s="5"/>
      <c r="AQ1171" s="5"/>
      <c r="AR1171" s="5"/>
      <c r="AS1171" s="5"/>
    </row>
    <row r="1172" spans="1:45" s="10" customFormat="1" ht="12.75" customHeight="1">
      <c r="A1172" s="11"/>
      <c r="B1172" s="11"/>
      <c r="C1172" s="11"/>
      <c r="O1172" s="116"/>
      <c r="P1172" s="116"/>
      <c r="Q1172" s="116"/>
      <c r="R1172" s="116"/>
      <c r="AF1172" s="5"/>
      <c r="AJ1172" s="5"/>
      <c r="AK1172" s="5"/>
      <c r="AP1172" s="5"/>
      <c r="AQ1172" s="5"/>
      <c r="AR1172" s="5"/>
      <c r="AS1172" s="5"/>
    </row>
    <row r="1173" spans="1:45" s="10" customFormat="1" ht="12.75" customHeight="1">
      <c r="A1173" s="11"/>
      <c r="B1173" s="11"/>
      <c r="C1173" s="11"/>
      <c r="O1173" s="116"/>
      <c r="P1173" s="116"/>
      <c r="Q1173" s="116"/>
      <c r="R1173" s="116"/>
      <c r="AF1173" s="5"/>
      <c r="AJ1173" s="5"/>
      <c r="AK1173" s="5"/>
      <c r="AP1173" s="5"/>
      <c r="AQ1173" s="5"/>
      <c r="AR1173" s="5"/>
      <c r="AS1173" s="5"/>
    </row>
    <row r="1174" spans="1:45" s="10" customFormat="1" ht="12.75" customHeight="1">
      <c r="A1174" s="11"/>
      <c r="B1174" s="11"/>
      <c r="C1174" s="11"/>
      <c r="O1174" s="116"/>
      <c r="P1174" s="116"/>
      <c r="Q1174" s="116"/>
      <c r="R1174" s="116"/>
      <c r="AF1174" s="5"/>
      <c r="AJ1174" s="5"/>
      <c r="AK1174" s="5"/>
      <c r="AP1174" s="5"/>
      <c r="AQ1174" s="5"/>
      <c r="AR1174" s="5"/>
      <c r="AS1174" s="5"/>
    </row>
    <row r="1175" spans="1:45" s="10" customFormat="1" ht="12.75" customHeight="1">
      <c r="A1175" s="11"/>
      <c r="B1175" s="11"/>
      <c r="C1175" s="11"/>
      <c r="O1175" s="116"/>
      <c r="P1175" s="116"/>
      <c r="Q1175" s="116"/>
      <c r="R1175" s="116"/>
      <c r="AF1175" s="5"/>
      <c r="AJ1175" s="5"/>
      <c r="AK1175" s="5"/>
      <c r="AP1175" s="5"/>
      <c r="AQ1175" s="5"/>
      <c r="AR1175" s="5"/>
      <c r="AS1175" s="5"/>
    </row>
    <row r="1176" spans="1:45" s="10" customFormat="1" ht="12.75" customHeight="1">
      <c r="A1176" s="11"/>
      <c r="B1176" s="11"/>
      <c r="C1176" s="11"/>
      <c r="O1176" s="116"/>
      <c r="P1176" s="116"/>
      <c r="Q1176" s="116"/>
      <c r="R1176" s="116"/>
      <c r="AF1176" s="5"/>
      <c r="AJ1176" s="5"/>
      <c r="AK1176" s="5"/>
      <c r="AP1176" s="5"/>
      <c r="AQ1176" s="5"/>
      <c r="AR1176" s="5"/>
      <c r="AS1176" s="5"/>
    </row>
    <row r="1177" spans="1:45" s="10" customFormat="1" ht="12.75" customHeight="1">
      <c r="A1177" s="11"/>
      <c r="B1177" s="11"/>
      <c r="C1177" s="11"/>
      <c r="O1177" s="116"/>
      <c r="P1177" s="116"/>
      <c r="Q1177" s="116"/>
      <c r="R1177" s="116"/>
      <c r="AF1177" s="5"/>
      <c r="AJ1177" s="5"/>
      <c r="AK1177" s="5"/>
      <c r="AP1177" s="5"/>
      <c r="AQ1177" s="5"/>
      <c r="AR1177" s="5"/>
      <c r="AS1177" s="5"/>
    </row>
    <row r="1178" spans="1:45" s="10" customFormat="1" ht="12.75" customHeight="1">
      <c r="A1178" s="11"/>
      <c r="B1178" s="11"/>
      <c r="C1178" s="11"/>
      <c r="O1178" s="116"/>
      <c r="P1178" s="116"/>
      <c r="Q1178" s="116"/>
      <c r="R1178" s="116"/>
      <c r="AF1178" s="5"/>
      <c r="AJ1178" s="5"/>
      <c r="AK1178" s="5"/>
      <c r="AP1178" s="5"/>
      <c r="AQ1178" s="5"/>
      <c r="AR1178" s="5"/>
      <c r="AS1178" s="5"/>
    </row>
    <row r="1179" spans="1:45" s="10" customFormat="1" ht="12.75" customHeight="1">
      <c r="A1179" s="11"/>
      <c r="B1179" s="11"/>
      <c r="C1179" s="11"/>
      <c r="O1179" s="116"/>
      <c r="P1179" s="116"/>
      <c r="Q1179" s="116"/>
      <c r="R1179" s="116"/>
      <c r="AF1179" s="5"/>
      <c r="AJ1179" s="5"/>
      <c r="AK1179" s="5"/>
      <c r="AP1179" s="5"/>
      <c r="AQ1179" s="5"/>
      <c r="AR1179" s="5"/>
      <c r="AS1179" s="5"/>
    </row>
    <row r="1180" spans="1:45" s="10" customFormat="1" ht="12.75" customHeight="1">
      <c r="A1180" s="11"/>
      <c r="B1180" s="11"/>
      <c r="C1180" s="11"/>
      <c r="O1180" s="116"/>
      <c r="P1180" s="116"/>
      <c r="Q1180" s="116"/>
      <c r="R1180" s="116"/>
      <c r="AF1180" s="5"/>
      <c r="AJ1180" s="5"/>
      <c r="AK1180" s="5"/>
      <c r="AP1180" s="5"/>
      <c r="AQ1180" s="5"/>
      <c r="AR1180" s="5"/>
      <c r="AS1180" s="5"/>
    </row>
    <row r="1181" spans="1:45" s="10" customFormat="1" ht="12.75" customHeight="1">
      <c r="A1181" s="11"/>
      <c r="B1181" s="11"/>
      <c r="C1181" s="11"/>
      <c r="O1181" s="116"/>
      <c r="P1181" s="116"/>
      <c r="Q1181" s="116"/>
      <c r="R1181" s="116"/>
      <c r="AF1181" s="5"/>
      <c r="AJ1181" s="5"/>
      <c r="AK1181" s="5"/>
      <c r="AP1181" s="5"/>
      <c r="AQ1181" s="5"/>
      <c r="AR1181" s="5"/>
      <c r="AS1181" s="5"/>
    </row>
    <row r="1182" spans="1:45" s="10" customFormat="1" ht="12.75" customHeight="1">
      <c r="A1182" s="11"/>
      <c r="B1182" s="11"/>
      <c r="C1182" s="11"/>
      <c r="O1182" s="116"/>
      <c r="P1182" s="116"/>
      <c r="Q1182" s="116"/>
      <c r="R1182" s="116"/>
      <c r="AF1182" s="5"/>
      <c r="AJ1182" s="5"/>
      <c r="AK1182" s="5"/>
      <c r="AP1182" s="5"/>
      <c r="AQ1182" s="5"/>
      <c r="AR1182" s="5"/>
      <c r="AS1182" s="5"/>
    </row>
    <row r="1183" spans="1:45" s="10" customFormat="1" ht="12.75" customHeight="1">
      <c r="A1183" s="11"/>
      <c r="B1183" s="11"/>
      <c r="C1183" s="11"/>
      <c r="O1183" s="116"/>
      <c r="P1183" s="116"/>
      <c r="Q1183" s="116"/>
      <c r="R1183" s="116"/>
      <c r="AF1183" s="5"/>
      <c r="AJ1183" s="5"/>
      <c r="AK1183" s="5"/>
      <c r="AP1183" s="5"/>
      <c r="AQ1183" s="5"/>
      <c r="AR1183" s="5"/>
      <c r="AS1183" s="5"/>
    </row>
    <row r="1184" spans="1:45" s="10" customFormat="1" ht="12.75" customHeight="1">
      <c r="A1184" s="11"/>
      <c r="B1184" s="11"/>
      <c r="C1184" s="11"/>
      <c r="O1184" s="116"/>
      <c r="P1184" s="116"/>
      <c r="Q1184" s="116"/>
      <c r="R1184" s="116"/>
      <c r="AF1184" s="5"/>
      <c r="AJ1184" s="5"/>
      <c r="AK1184" s="5"/>
      <c r="AP1184" s="5"/>
      <c r="AQ1184" s="5"/>
      <c r="AR1184" s="5"/>
      <c r="AS1184" s="5"/>
    </row>
    <row r="1185" spans="1:45" s="10" customFormat="1" ht="12.75" customHeight="1">
      <c r="A1185" s="11"/>
      <c r="B1185" s="11"/>
      <c r="C1185" s="11"/>
      <c r="O1185" s="116"/>
      <c r="P1185" s="116"/>
      <c r="Q1185" s="116"/>
      <c r="R1185" s="116"/>
      <c r="AF1185" s="5"/>
      <c r="AJ1185" s="5"/>
      <c r="AK1185" s="5"/>
      <c r="AP1185" s="5"/>
      <c r="AQ1185" s="5"/>
      <c r="AR1185" s="5"/>
      <c r="AS1185" s="5"/>
    </row>
    <row r="1186" spans="1:45" s="10" customFormat="1" ht="12.75" customHeight="1">
      <c r="A1186" s="11"/>
      <c r="B1186" s="11"/>
      <c r="C1186" s="11"/>
      <c r="O1186" s="116"/>
      <c r="P1186" s="116"/>
      <c r="Q1186" s="116"/>
      <c r="R1186" s="116"/>
      <c r="AF1186" s="5"/>
      <c r="AJ1186" s="5"/>
      <c r="AK1186" s="5"/>
      <c r="AP1186" s="5"/>
      <c r="AQ1186" s="5"/>
      <c r="AR1186" s="5"/>
      <c r="AS1186" s="5"/>
    </row>
    <row r="1187" spans="1:45" s="10" customFormat="1" ht="12.75" customHeight="1">
      <c r="A1187" s="11"/>
      <c r="B1187" s="11"/>
      <c r="C1187" s="11"/>
      <c r="O1187" s="116"/>
      <c r="P1187" s="116"/>
      <c r="Q1187" s="116"/>
      <c r="R1187" s="116"/>
      <c r="AF1187" s="5"/>
      <c r="AJ1187" s="5"/>
      <c r="AK1187" s="5"/>
      <c r="AP1187" s="5"/>
      <c r="AQ1187" s="5"/>
      <c r="AR1187" s="5"/>
      <c r="AS1187" s="5"/>
    </row>
    <row r="1188" spans="1:45" s="10" customFormat="1" ht="12.75" customHeight="1">
      <c r="A1188" s="11"/>
      <c r="B1188" s="11"/>
      <c r="C1188" s="11"/>
      <c r="O1188" s="116"/>
      <c r="P1188" s="116"/>
      <c r="Q1188" s="116"/>
      <c r="R1188" s="116"/>
      <c r="AF1188" s="5"/>
      <c r="AJ1188" s="5"/>
      <c r="AK1188" s="5"/>
      <c r="AP1188" s="5"/>
      <c r="AQ1188" s="5"/>
      <c r="AR1188" s="5"/>
      <c r="AS1188" s="5"/>
    </row>
    <row r="1189" spans="1:45" s="10" customFormat="1" ht="12.75" customHeight="1">
      <c r="A1189" s="11"/>
      <c r="B1189" s="11"/>
      <c r="C1189" s="11"/>
      <c r="O1189" s="116"/>
      <c r="P1189" s="116"/>
      <c r="Q1189" s="116"/>
      <c r="R1189" s="116"/>
      <c r="AF1189" s="5"/>
      <c r="AJ1189" s="5"/>
      <c r="AK1189" s="5"/>
      <c r="AP1189" s="5"/>
      <c r="AQ1189" s="5"/>
      <c r="AR1189" s="5"/>
      <c r="AS1189" s="5"/>
    </row>
    <row r="1190" spans="1:45" s="10" customFormat="1" ht="12.75" customHeight="1">
      <c r="A1190" s="11"/>
      <c r="B1190" s="11"/>
      <c r="C1190" s="11"/>
      <c r="O1190" s="116"/>
      <c r="P1190" s="116"/>
      <c r="Q1190" s="116"/>
      <c r="R1190" s="116"/>
      <c r="AF1190" s="5"/>
      <c r="AJ1190" s="5"/>
      <c r="AK1190" s="5"/>
      <c r="AP1190" s="5"/>
      <c r="AQ1190" s="5"/>
      <c r="AR1190" s="5"/>
      <c r="AS1190" s="5"/>
    </row>
    <row r="1191" spans="1:45" s="10" customFormat="1" ht="12.75" customHeight="1">
      <c r="A1191" s="11"/>
      <c r="B1191" s="11"/>
      <c r="C1191" s="11"/>
      <c r="O1191" s="116"/>
      <c r="P1191" s="116"/>
      <c r="Q1191" s="116"/>
      <c r="R1191" s="116"/>
      <c r="AF1191" s="5"/>
      <c r="AJ1191" s="5"/>
      <c r="AK1191" s="5"/>
      <c r="AP1191" s="5"/>
      <c r="AQ1191" s="5"/>
      <c r="AR1191" s="5"/>
      <c r="AS1191" s="5"/>
    </row>
    <row r="1192" spans="1:45" s="10" customFormat="1" ht="12.75" customHeight="1">
      <c r="A1192" s="11"/>
      <c r="B1192" s="11"/>
      <c r="C1192" s="11"/>
      <c r="O1192" s="116"/>
      <c r="P1192" s="116"/>
      <c r="Q1192" s="116"/>
      <c r="R1192" s="116"/>
      <c r="AF1192" s="5"/>
      <c r="AJ1192" s="5"/>
      <c r="AK1192" s="5"/>
      <c r="AP1192" s="5"/>
      <c r="AQ1192" s="5"/>
      <c r="AR1192" s="5"/>
      <c r="AS1192" s="5"/>
    </row>
    <row r="1193" spans="1:45" s="10" customFormat="1" ht="12.75" customHeight="1">
      <c r="A1193" s="11"/>
      <c r="B1193" s="11"/>
      <c r="C1193" s="11"/>
      <c r="O1193" s="116"/>
      <c r="P1193" s="116"/>
      <c r="Q1193" s="116"/>
      <c r="R1193" s="116"/>
      <c r="AF1193" s="5"/>
      <c r="AJ1193" s="5"/>
      <c r="AK1193" s="5"/>
      <c r="AP1193" s="5"/>
      <c r="AQ1193" s="5"/>
      <c r="AR1193" s="5"/>
      <c r="AS1193" s="5"/>
    </row>
    <row r="1194" spans="1:45" s="10" customFormat="1" ht="12.75" customHeight="1">
      <c r="A1194" s="11"/>
      <c r="B1194" s="11"/>
      <c r="C1194" s="11"/>
      <c r="O1194" s="116"/>
      <c r="P1194" s="116"/>
      <c r="Q1194" s="116"/>
      <c r="R1194" s="116"/>
      <c r="AF1194" s="5"/>
      <c r="AJ1194" s="5"/>
      <c r="AK1194" s="5"/>
      <c r="AP1194" s="5"/>
      <c r="AQ1194" s="5"/>
      <c r="AR1194" s="5"/>
      <c r="AS1194" s="5"/>
    </row>
    <row r="1195" spans="1:45" s="10" customFormat="1" ht="12.75" customHeight="1">
      <c r="A1195" s="11"/>
      <c r="B1195" s="11"/>
      <c r="C1195" s="11"/>
      <c r="O1195" s="116"/>
      <c r="P1195" s="116"/>
      <c r="Q1195" s="116"/>
      <c r="R1195" s="116"/>
      <c r="AF1195" s="5"/>
      <c r="AJ1195" s="5"/>
      <c r="AK1195" s="5"/>
      <c r="AP1195" s="5"/>
      <c r="AQ1195" s="5"/>
      <c r="AR1195" s="5"/>
      <c r="AS1195" s="5"/>
    </row>
    <row r="1196" spans="1:45" s="10" customFormat="1" ht="12.75" customHeight="1">
      <c r="A1196" s="11"/>
      <c r="B1196" s="11"/>
      <c r="C1196" s="11"/>
      <c r="O1196" s="116"/>
      <c r="P1196" s="116"/>
      <c r="Q1196" s="116"/>
      <c r="R1196" s="116"/>
      <c r="AF1196" s="5"/>
      <c r="AJ1196" s="5"/>
      <c r="AK1196" s="5"/>
      <c r="AP1196" s="5"/>
      <c r="AQ1196" s="5"/>
      <c r="AR1196" s="5"/>
      <c r="AS1196" s="5"/>
    </row>
    <row r="1197" spans="1:45" s="10" customFormat="1" ht="12.75" customHeight="1">
      <c r="A1197" s="11"/>
      <c r="B1197" s="11"/>
      <c r="C1197" s="11"/>
      <c r="O1197" s="116"/>
      <c r="P1197" s="116"/>
      <c r="Q1197" s="116"/>
      <c r="R1197" s="116"/>
      <c r="AF1197" s="5"/>
      <c r="AJ1197" s="5"/>
      <c r="AK1197" s="5"/>
      <c r="AP1197" s="5"/>
      <c r="AQ1197" s="5"/>
      <c r="AR1197" s="5"/>
      <c r="AS1197" s="5"/>
    </row>
    <row r="1198" spans="1:45" s="10" customFormat="1" ht="12.75" customHeight="1">
      <c r="A1198" s="11"/>
      <c r="B1198" s="11"/>
      <c r="C1198" s="11"/>
      <c r="O1198" s="116"/>
      <c r="P1198" s="116"/>
      <c r="Q1198" s="116"/>
      <c r="R1198" s="116"/>
      <c r="AF1198" s="5"/>
      <c r="AJ1198" s="5"/>
      <c r="AK1198" s="5"/>
      <c r="AP1198" s="5"/>
      <c r="AQ1198" s="5"/>
      <c r="AR1198" s="5"/>
      <c r="AS1198" s="5"/>
    </row>
    <row r="1199" spans="1:45" s="10" customFormat="1" ht="12.75" customHeight="1">
      <c r="A1199" s="11"/>
      <c r="B1199" s="11"/>
      <c r="C1199" s="11"/>
      <c r="O1199" s="116"/>
      <c r="P1199" s="116"/>
      <c r="Q1199" s="116"/>
      <c r="R1199" s="116"/>
      <c r="AF1199" s="5"/>
      <c r="AJ1199" s="5"/>
      <c r="AK1199" s="5"/>
      <c r="AP1199" s="5"/>
      <c r="AQ1199" s="5"/>
      <c r="AR1199" s="5"/>
      <c r="AS1199" s="5"/>
    </row>
    <row r="1200" spans="1:45" s="10" customFormat="1" ht="12.75" customHeight="1">
      <c r="A1200" s="11"/>
      <c r="B1200" s="11"/>
      <c r="C1200" s="11"/>
      <c r="O1200" s="116"/>
      <c r="P1200" s="116"/>
      <c r="Q1200" s="116"/>
      <c r="R1200" s="116"/>
      <c r="AF1200" s="5"/>
      <c r="AJ1200" s="5"/>
      <c r="AK1200" s="5"/>
      <c r="AP1200" s="5"/>
      <c r="AQ1200" s="5"/>
      <c r="AR1200" s="5"/>
      <c r="AS1200" s="5"/>
    </row>
    <row r="1201" spans="1:45" s="10" customFormat="1" ht="12.75" customHeight="1">
      <c r="A1201" s="11"/>
      <c r="B1201" s="11"/>
      <c r="C1201" s="11"/>
      <c r="O1201" s="116"/>
      <c r="P1201" s="116"/>
      <c r="Q1201" s="116"/>
      <c r="R1201" s="116"/>
      <c r="AF1201" s="5"/>
      <c r="AJ1201" s="5"/>
      <c r="AK1201" s="5"/>
      <c r="AP1201" s="5"/>
      <c r="AQ1201" s="5"/>
      <c r="AR1201" s="5"/>
      <c r="AS1201" s="5"/>
    </row>
    <row r="1202" spans="1:45" s="10" customFormat="1" ht="12.75" customHeight="1">
      <c r="A1202" s="11"/>
      <c r="B1202" s="11"/>
      <c r="C1202" s="11"/>
      <c r="O1202" s="116"/>
      <c r="P1202" s="116"/>
      <c r="Q1202" s="116"/>
      <c r="R1202" s="116"/>
      <c r="AF1202" s="5"/>
      <c r="AJ1202" s="5"/>
      <c r="AK1202" s="5"/>
      <c r="AP1202" s="5"/>
      <c r="AQ1202" s="5"/>
      <c r="AR1202" s="5"/>
      <c r="AS1202" s="5"/>
    </row>
    <row r="1203" spans="1:45" s="10" customFormat="1" ht="12.75" customHeight="1">
      <c r="A1203" s="11"/>
      <c r="B1203" s="11"/>
      <c r="C1203" s="11"/>
      <c r="O1203" s="116"/>
      <c r="P1203" s="116"/>
      <c r="Q1203" s="116"/>
      <c r="R1203" s="116"/>
      <c r="AF1203" s="5"/>
      <c r="AJ1203" s="5"/>
      <c r="AK1203" s="5"/>
      <c r="AP1203" s="5"/>
      <c r="AQ1203" s="5"/>
      <c r="AR1203" s="5"/>
      <c r="AS1203" s="5"/>
    </row>
    <row r="1204" spans="1:45" s="10" customFormat="1" ht="12.75" customHeight="1">
      <c r="A1204" s="11"/>
      <c r="B1204" s="11"/>
      <c r="C1204" s="11"/>
      <c r="O1204" s="116"/>
      <c r="P1204" s="116"/>
      <c r="Q1204" s="116"/>
      <c r="R1204" s="116"/>
      <c r="AF1204" s="5"/>
      <c r="AJ1204" s="5"/>
      <c r="AK1204" s="5"/>
      <c r="AP1204" s="5"/>
      <c r="AQ1204" s="5"/>
      <c r="AR1204" s="5"/>
      <c r="AS1204" s="5"/>
    </row>
    <row r="1205" spans="1:45" s="10" customFormat="1" ht="12.75" customHeight="1">
      <c r="A1205" s="11"/>
      <c r="B1205" s="11"/>
      <c r="C1205" s="11"/>
      <c r="O1205" s="116"/>
      <c r="P1205" s="116"/>
      <c r="Q1205" s="116"/>
      <c r="R1205" s="116"/>
      <c r="AF1205" s="5"/>
      <c r="AJ1205" s="5"/>
      <c r="AK1205" s="5"/>
      <c r="AP1205" s="5"/>
      <c r="AQ1205" s="5"/>
      <c r="AR1205" s="5"/>
      <c r="AS1205" s="5"/>
    </row>
    <row r="1206" spans="1:45" s="10" customFormat="1" ht="12.75" customHeight="1">
      <c r="A1206" s="11"/>
      <c r="B1206" s="11"/>
      <c r="C1206" s="11"/>
      <c r="O1206" s="116"/>
      <c r="P1206" s="116"/>
      <c r="Q1206" s="116"/>
      <c r="R1206" s="116"/>
      <c r="AF1206" s="5"/>
      <c r="AJ1206" s="5"/>
      <c r="AK1206" s="5"/>
      <c r="AP1206" s="5"/>
      <c r="AQ1206" s="5"/>
      <c r="AR1206" s="5"/>
      <c r="AS1206" s="5"/>
    </row>
    <row r="1207" spans="1:45" s="10" customFormat="1" ht="12.75" customHeight="1">
      <c r="A1207" s="11"/>
      <c r="B1207" s="11"/>
      <c r="C1207" s="11"/>
      <c r="O1207" s="116"/>
      <c r="P1207" s="116"/>
      <c r="Q1207" s="116"/>
      <c r="R1207" s="116"/>
      <c r="AF1207" s="5"/>
      <c r="AJ1207" s="5"/>
      <c r="AK1207" s="5"/>
      <c r="AP1207" s="5"/>
      <c r="AQ1207" s="5"/>
      <c r="AR1207" s="5"/>
      <c r="AS1207" s="5"/>
    </row>
    <row r="1208" spans="1:45" s="10" customFormat="1" ht="12.75" customHeight="1">
      <c r="A1208" s="11"/>
      <c r="B1208" s="11"/>
      <c r="C1208" s="11"/>
      <c r="O1208" s="116"/>
      <c r="P1208" s="116"/>
      <c r="Q1208" s="116"/>
      <c r="R1208" s="116"/>
      <c r="AF1208" s="5"/>
      <c r="AJ1208" s="5"/>
      <c r="AK1208" s="5"/>
      <c r="AP1208" s="5"/>
      <c r="AQ1208" s="5"/>
      <c r="AR1208" s="5"/>
      <c r="AS1208" s="5"/>
    </row>
    <row r="1209" spans="1:45" s="10" customFormat="1" ht="12.75" customHeight="1">
      <c r="A1209" s="11"/>
      <c r="B1209" s="11"/>
      <c r="C1209" s="11"/>
      <c r="O1209" s="116"/>
      <c r="P1209" s="116"/>
      <c r="Q1209" s="116"/>
      <c r="R1209" s="116"/>
      <c r="AF1209" s="5"/>
      <c r="AJ1209" s="5"/>
      <c r="AK1209" s="5"/>
      <c r="AP1209" s="5"/>
      <c r="AQ1209" s="5"/>
      <c r="AR1209" s="5"/>
      <c r="AS1209" s="5"/>
    </row>
    <row r="1210" spans="1:45" s="10" customFormat="1" ht="12.75" customHeight="1">
      <c r="A1210" s="11"/>
      <c r="B1210" s="11"/>
      <c r="C1210" s="11"/>
      <c r="O1210" s="116"/>
      <c r="P1210" s="116"/>
      <c r="Q1210" s="116"/>
      <c r="R1210" s="116"/>
      <c r="AF1210" s="5"/>
      <c r="AJ1210" s="5"/>
      <c r="AK1210" s="5"/>
      <c r="AP1210" s="5"/>
      <c r="AQ1210" s="5"/>
      <c r="AR1210" s="5"/>
      <c r="AS1210" s="5"/>
    </row>
    <row r="1211" spans="1:45" s="10" customFormat="1" ht="12.75" customHeight="1">
      <c r="A1211" s="11"/>
      <c r="B1211" s="11"/>
      <c r="C1211" s="11"/>
      <c r="O1211" s="116"/>
      <c r="P1211" s="116"/>
      <c r="Q1211" s="116"/>
      <c r="R1211" s="116"/>
      <c r="AF1211" s="5"/>
      <c r="AJ1211" s="5"/>
      <c r="AK1211" s="5"/>
      <c r="AP1211" s="5"/>
      <c r="AQ1211" s="5"/>
      <c r="AR1211" s="5"/>
      <c r="AS1211" s="5"/>
    </row>
    <row r="1212" spans="1:45" s="10" customFormat="1" ht="12.75" customHeight="1">
      <c r="A1212" s="11"/>
      <c r="B1212" s="11"/>
      <c r="C1212" s="11"/>
      <c r="O1212" s="116"/>
      <c r="P1212" s="116"/>
      <c r="Q1212" s="116"/>
      <c r="R1212" s="116"/>
      <c r="AF1212" s="5"/>
      <c r="AJ1212" s="5"/>
      <c r="AK1212" s="5"/>
      <c r="AP1212" s="5"/>
      <c r="AQ1212" s="5"/>
      <c r="AR1212" s="5"/>
      <c r="AS1212" s="5"/>
    </row>
    <row r="1213" spans="1:45" s="10" customFormat="1" ht="12.75" customHeight="1">
      <c r="A1213" s="11"/>
      <c r="B1213" s="11"/>
      <c r="C1213" s="11"/>
      <c r="O1213" s="116"/>
      <c r="P1213" s="116"/>
      <c r="Q1213" s="116"/>
      <c r="R1213" s="116"/>
      <c r="AF1213" s="5"/>
      <c r="AJ1213" s="5"/>
      <c r="AK1213" s="5"/>
      <c r="AP1213" s="5"/>
      <c r="AQ1213" s="5"/>
      <c r="AR1213" s="5"/>
      <c r="AS1213" s="5"/>
    </row>
    <row r="1214" spans="1:45" s="10" customFormat="1" ht="12.75" customHeight="1">
      <c r="A1214" s="11"/>
      <c r="B1214" s="11"/>
      <c r="C1214" s="11"/>
      <c r="O1214" s="116"/>
      <c r="P1214" s="116"/>
      <c r="Q1214" s="116"/>
      <c r="R1214" s="116"/>
      <c r="AF1214" s="5"/>
      <c r="AJ1214" s="5"/>
      <c r="AK1214" s="5"/>
      <c r="AP1214" s="5"/>
      <c r="AQ1214" s="5"/>
      <c r="AR1214" s="5"/>
      <c r="AS1214" s="5"/>
    </row>
    <row r="1215" spans="1:45" s="10" customFormat="1" ht="12.75" customHeight="1">
      <c r="A1215" s="11"/>
      <c r="B1215" s="11"/>
      <c r="C1215" s="11"/>
      <c r="O1215" s="116"/>
      <c r="P1215" s="116"/>
      <c r="Q1215" s="116"/>
      <c r="R1215" s="116"/>
      <c r="AF1215" s="5"/>
      <c r="AJ1215" s="5"/>
      <c r="AK1215" s="5"/>
      <c r="AP1215" s="5"/>
      <c r="AQ1215" s="5"/>
      <c r="AR1215" s="5"/>
      <c r="AS1215" s="5"/>
    </row>
    <row r="1216" spans="1:45" s="10" customFormat="1" ht="12.75" customHeight="1">
      <c r="A1216" s="11"/>
      <c r="B1216" s="11"/>
      <c r="C1216" s="11"/>
      <c r="O1216" s="116"/>
      <c r="P1216" s="116"/>
      <c r="Q1216" s="116"/>
      <c r="R1216" s="116"/>
      <c r="AF1216" s="5"/>
      <c r="AJ1216" s="5"/>
      <c r="AK1216" s="5"/>
      <c r="AP1216" s="5"/>
      <c r="AQ1216" s="5"/>
      <c r="AR1216" s="5"/>
      <c r="AS1216" s="5"/>
    </row>
    <row r="1217" spans="1:45" s="10" customFormat="1" ht="12.75" customHeight="1">
      <c r="A1217" s="11"/>
      <c r="B1217" s="11"/>
      <c r="C1217" s="11"/>
      <c r="O1217" s="116"/>
      <c r="P1217" s="116"/>
      <c r="Q1217" s="116"/>
      <c r="R1217" s="116"/>
      <c r="AF1217" s="5"/>
      <c r="AJ1217" s="5"/>
      <c r="AK1217" s="5"/>
      <c r="AP1217" s="5"/>
      <c r="AQ1217" s="5"/>
      <c r="AR1217" s="5"/>
      <c r="AS1217" s="5"/>
    </row>
    <row r="1218" spans="1:45" s="10" customFormat="1" ht="12.75" customHeight="1">
      <c r="A1218" s="11"/>
      <c r="B1218" s="11"/>
      <c r="C1218" s="11"/>
      <c r="O1218" s="116"/>
      <c r="P1218" s="116"/>
      <c r="Q1218" s="116"/>
      <c r="R1218" s="116"/>
      <c r="AF1218" s="5"/>
      <c r="AJ1218" s="5"/>
      <c r="AK1218" s="5"/>
      <c r="AP1218" s="5"/>
      <c r="AQ1218" s="5"/>
      <c r="AR1218" s="5"/>
      <c r="AS1218" s="5"/>
    </row>
    <row r="1219" spans="1:45" s="10" customFormat="1" ht="12.75" customHeight="1">
      <c r="A1219" s="11"/>
      <c r="B1219" s="11"/>
      <c r="C1219" s="11"/>
      <c r="O1219" s="116"/>
      <c r="P1219" s="116"/>
      <c r="Q1219" s="116"/>
      <c r="R1219" s="116"/>
      <c r="AF1219" s="5"/>
      <c r="AJ1219" s="5"/>
      <c r="AK1219" s="5"/>
      <c r="AP1219" s="5"/>
      <c r="AQ1219" s="5"/>
      <c r="AR1219" s="5"/>
      <c r="AS1219" s="5"/>
    </row>
    <row r="1220" spans="1:45" s="10" customFormat="1" ht="12.75" customHeight="1">
      <c r="A1220" s="11"/>
      <c r="B1220" s="11"/>
      <c r="C1220" s="11"/>
      <c r="O1220" s="116"/>
      <c r="P1220" s="116"/>
      <c r="Q1220" s="116"/>
      <c r="R1220" s="116"/>
      <c r="AF1220" s="5"/>
      <c r="AJ1220" s="5"/>
      <c r="AK1220" s="5"/>
      <c r="AP1220" s="5"/>
      <c r="AQ1220" s="5"/>
      <c r="AR1220" s="5"/>
      <c r="AS1220" s="5"/>
    </row>
    <row r="1221" spans="1:45" s="10" customFormat="1" ht="12.75" customHeight="1">
      <c r="A1221" s="11"/>
      <c r="B1221" s="11"/>
      <c r="C1221" s="11"/>
      <c r="O1221" s="116"/>
      <c r="P1221" s="116"/>
      <c r="Q1221" s="116"/>
      <c r="R1221" s="116"/>
      <c r="AF1221" s="5"/>
      <c r="AJ1221" s="5"/>
      <c r="AK1221" s="5"/>
      <c r="AP1221" s="5"/>
      <c r="AQ1221" s="5"/>
      <c r="AR1221" s="5"/>
      <c r="AS1221" s="5"/>
    </row>
    <row r="1222" spans="1:45" s="10" customFormat="1" ht="12.75" customHeight="1">
      <c r="A1222" s="11"/>
      <c r="B1222" s="11"/>
      <c r="C1222" s="11"/>
      <c r="O1222" s="116"/>
      <c r="P1222" s="116"/>
      <c r="Q1222" s="116"/>
      <c r="R1222" s="116"/>
      <c r="AF1222" s="5"/>
      <c r="AJ1222" s="5"/>
      <c r="AK1222" s="5"/>
      <c r="AP1222" s="5"/>
      <c r="AQ1222" s="5"/>
      <c r="AR1222" s="5"/>
      <c r="AS1222" s="5"/>
    </row>
    <row r="1223" spans="1:45" s="10" customFormat="1" ht="12.75" customHeight="1">
      <c r="A1223" s="11"/>
      <c r="B1223" s="11"/>
      <c r="C1223" s="11"/>
      <c r="O1223" s="116"/>
      <c r="P1223" s="116"/>
      <c r="Q1223" s="116"/>
      <c r="R1223" s="116"/>
      <c r="AF1223" s="5"/>
      <c r="AJ1223" s="5"/>
      <c r="AK1223" s="5"/>
      <c r="AP1223" s="5"/>
      <c r="AQ1223" s="5"/>
      <c r="AR1223" s="5"/>
      <c r="AS1223" s="5"/>
    </row>
    <row r="1224" spans="1:45" s="10" customFormat="1" ht="12.75" customHeight="1">
      <c r="A1224" s="11"/>
      <c r="B1224" s="11"/>
      <c r="C1224" s="11"/>
      <c r="O1224" s="116"/>
      <c r="P1224" s="116"/>
      <c r="Q1224" s="116"/>
      <c r="R1224" s="116"/>
      <c r="AF1224" s="5"/>
      <c r="AJ1224" s="5"/>
      <c r="AK1224" s="5"/>
      <c r="AP1224" s="5"/>
      <c r="AQ1224" s="5"/>
      <c r="AR1224" s="5"/>
      <c r="AS1224" s="5"/>
    </row>
    <row r="1225" spans="1:45" s="10" customFormat="1" ht="12.75" customHeight="1">
      <c r="A1225" s="11"/>
      <c r="B1225" s="11"/>
      <c r="C1225" s="11"/>
      <c r="O1225" s="116"/>
      <c r="P1225" s="116"/>
      <c r="Q1225" s="116"/>
      <c r="R1225" s="116"/>
      <c r="AF1225" s="5"/>
      <c r="AJ1225" s="5"/>
      <c r="AK1225" s="5"/>
      <c r="AP1225" s="5"/>
      <c r="AQ1225" s="5"/>
      <c r="AR1225" s="5"/>
      <c r="AS1225" s="5"/>
    </row>
    <row r="1226" spans="1:45" s="10" customFormat="1" ht="12.75" customHeight="1">
      <c r="A1226" s="11"/>
      <c r="B1226" s="11"/>
      <c r="C1226" s="11"/>
      <c r="O1226" s="116"/>
      <c r="P1226" s="116"/>
      <c r="Q1226" s="116"/>
      <c r="R1226" s="116"/>
      <c r="AF1226" s="5"/>
      <c r="AJ1226" s="5"/>
      <c r="AK1226" s="5"/>
      <c r="AP1226" s="5"/>
      <c r="AQ1226" s="5"/>
      <c r="AR1226" s="5"/>
      <c r="AS1226" s="5"/>
    </row>
    <row r="1227" spans="1:45" s="10" customFormat="1" ht="12.75" customHeight="1">
      <c r="A1227" s="11"/>
      <c r="B1227" s="11"/>
      <c r="C1227" s="11"/>
      <c r="O1227" s="116"/>
      <c r="P1227" s="116"/>
      <c r="Q1227" s="116"/>
      <c r="R1227" s="116"/>
      <c r="AF1227" s="5"/>
      <c r="AJ1227" s="5"/>
      <c r="AK1227" s="5"/>
      <c r="AP1227" s="5"/>
      <c r="AQ1227" s="5"/>
      <c r="AR1227" s="5"/>
      <c r="AS1227" s="5"/>
    </row>
    <row r="1228" spans="1:45" s="10" customFormat="1" ht="12.75" customHeight="1">
      <c r="A1228" s="11"/>
      <c r="B1228" s="11"/>
      <c r="C1228" s="11"/>
      <c r="O1228" s="116"/>
      <c r="P1228" s="116"/>
      <c r="Q1228" s="116"/>
      <c r="R1228" s="116"/>
      <c r="AF1228" s="5"/>
      <c r="AJ1228" s="5"/>
      <c r="AK1228" s="5"/>
      <c r="AP1228" s="5"/>
      <c r="AQ1228" s="5"/>
      <c r="AR1228" s="5"/>
      <c r="AS1228" s="5"/>
    </row>
    <row r="1229" spans="1:45" s="10" customFormat="1" ht="12.75" customHeight="1">
      <c r="A1229" s="11"/>
      <c r="B1229" s="11"/>
      <c r="C1229" s="11"/>
      <c r="O1229" s="116"/>
      <c r="P1229" s="116"/>
      <c r="Q1229" s="116"/>
      <c r="R1229" s="116"/>
      <c r="AF1229" s="5"/>
      <c r="AJ1229" s="5"/>
      <c r="AK1229" s="5"/>
      <c r="AP1229" s="5"/>
      <c r="AQ1229" s="5"/>
      <c r="AR1229" s="5"/>
      <c r="AS1229" s="5"/>
    </row>
    <row r="1230" spans="1:45" s="10" customFormat="1" ht="12.75" customHeight="1">
      <c r="A1230" s="11"/>
      <c r="B1230" s="11"/>
      <c r="C1230" s="11"/>
      <c r="O1230" s="116"/>
      <c r="P1230" s="116"/>
      <c r="Q1230" s="116"/>
      <c r="R1230" s="116"/>
      <c r="AF1230" s="5"/>
      <c r="AJ1230" s="5"/>
      <c r="AK1230" s="5"/>
      <c r="AP1230" s="5"/>
      <c r="AQ1230" s="5"/>
      <c r="AR1230" s="5"/>
      <c r="AS1230" s="5"/>
    </row>
    <row r="1231" spans="1:45" s="10" customFormat="1" ht="12.75" customHeight="1">
      <c r="A1231" s="11"/>
      <c r="B1231" s="11"/>
      <c r="C1231" s="11"/>
      <c r="O1231" s="116"/>
      <c r="P1231" s="116"/>
      <c r="Q1231" s="116"/>
      <c r="R1231" s="116"/>
      <c r="AF1231" s="5"/>
      <c r="AJ1231" s="5"/>
      <c r="AK1231" s="5"/>
      <c r="AP1231" s="5"/>
      <c r="AQ1231" s="5"/>
      <c r="AR1231" s="5"/>
      <c r="AS1231" s="5"/>
    </row>
    <row r="1232" spans="1:45" s="10" customFormat="1" ht="12.75" customHeight="1">
      <c r="A1232" s="11"/>
      <c r="B1232" s="11"/>
      <c r="C1232" s="11"/>
      <c r="O1232" s="116"/>
      <c r="P1232" s="116"/>
      <c r="Q1232" s="116"/>
      <c r="R1232" s="116"/>
      <c r="AF1232" s="5"/>
      <c r="AJ1232" s="5"/>
      <c r="AK1232" s="5"/>
      <c r="AP1232" s="5"/>
      <c r="AQ1232" s="5"/>
      <c r="AR1232" s="5"/>
      <c r="AS1232" s="5"/>
    </row>
    <row r="1233" spans="1:45" s="10" customFormat="1" ht="12.75" customHeight="1">
      <c r="A1233" s="11"/>
      <c r="B1233" s="11"/>
      <c r="C1233" s="11"/>
      <c r="O1233" s="116"/>
      <c r="P1233" s="116"/>
      <c r="Q1233" s="116"/>
      <c r="R1233" s="116"/>
      <c r="AF1233" s="5"/>
      <c r="AJ1233" s="5"/>
      <c r="AK1233" s="5"/>
      <c r="AP1233" s="5"/>
      <c r="AQ1233" s="5"/>
      <c r="AR1233" s="5"/>
      <c r="AS1233" s="5"/>
    </row>
    <row r="1234" spans="1:45" s="10" customFormat="1" ht="12.75" customHeight="1">
      <c r="A1234" s="11"/>
      <c r="B1234" s="11"/>
      <c r="C1234" s="11"/>
      <c r="O1234" s="116"/>
      <c r="P1234" s="116"/>
      <c r="Q1234" s="116"/>
      <c r="R1234" s="116"/>
      <c r="AF1234" s="5"/>
      <c r="AJ1234" s="5"/>
      <c r="AK1234" s="5"/>
      <c r="AP1234" s="5"/>
      <c r="AQ1234" s="5"/>
      <c r="AR1234" s="5"/>
      <c r="AS1234" s="5"/>
    </row>
    <row r="1235" spans="1:45" s="10" customFormat="1" ht="12.75" customHeight="1">
      <c r="A1235" s="11"/>
      <c r="B1235" s="11"/>
      <c r="C1235" s="11"/>
      <c r="O1235" s="116"/>
      <c r="P1235" s="116"/>
      <c r="Q1235" s="116"/>
      <c r="R1235" s="116"/>
      <c r="AF1235" s="5"/>
      <c r="AJ1235" s="5"/>
      <c r="AK1235" s="5"/>
      <c r="AP1235" s="5"/>
      <c r="AQ1235" s="5"/>
      <c r="AR1235" s="5"/>
      <c r="AS1235" s="5"/>
    </row>
    <row r="1236" spans="1:45" s="10" customFormat="1" ht="12.75" customHeight="1">
      <c r="A1236" s="11"/>
      <c r="B1236" s="11"/>
      <c r="C1236" s="11"/>
      <c r="O1236" s="116"/>
      <c r="P1236" s="116"/>
      <c r="Q1236" s="116"/>
      <c r="R1236" s="116"/>
      <c r="AF1236" s="5"/>
      <c r="AJ1236" s="5"/>
      <c r="AK1236" s="5"/>
      <c r="AP1236" s="5"/>
      <c r="AQ1236" s="5"/>
      <c r="AR1236" s="5"/>
      <c r="AS1236" s="5"/>
    </row>
    <row r="1237" spans="1:45" s="10" customFormat="1" ht="12.75" customHeight="1">
      <c r="A1237" s="11"/>
      <c r="B1237" s="11"/>
      <c r="C1237" s="11"/>
      <c r="O1237" s="116"/>
      <c r="P1237" s="116"/>
      <c r="Q1237" s="116"/>
      <c r="R1237" s="116"/>
      <c r="AF1237" s="5"/>
      <c r="AJ1237" s="5"/>
      <c r="AK1237" s="5"/>
      <c r="AP1237" s="5"/>
      <c r="AQ1237" s="5"/>
      <c r="AR1237" s="5"/>
      <c r="AS1237" s="5"/>
    </row>
    <row r="1238" spans="1:45" s="10" customFormat="1" ht="12.75" customHeight="1">
      <c r="A1238" s="11"/>
      <c r="B1238" s="11"/>
      <c r="C1238" s="11"/>
      <c r="O1238" s="116"/>
      <c r="P1238" s="116"/>
      <c r="Q1238" s="116"/>
      <c r="R1238" s="116"/>
      <c r="AF1238" s="5"/>
      <c r="AJ1238" s="5"/>
      <c r="AK1238" s="5"/>
      <c r="AP1238" s="5"/>
      <c r="AQ1238" s="5"/>
      <c r="AR1238" s="5"/>
      <c r="AS1238" s="5"/>
    </row>
    <row r="1239" spans="1:45" s="10" customFormat="1" ht="12.75" customHeight="1">
      <c r="A1239" s="11"/>
      <c r="B1239" s="11"/>
      <c r="C1239" s="11"/>
      <c r="O1239" s="116"/>
      <c r="P1239" s="116"/>
      <c r="Q1239" s="116"/>
      <c r="R1239" s="116"/>
      <c r="AF1239" s="5"/>
      <c r="AJ1239" s="5"/>
      <c r="AK1239" s="5"/>
      <c r="AP1239" s="5"/>
      <c r="AQ1239" s="5"/>
      <c r="AR1239" s="5"/>
      <c r="AS1239" s="5"/>
    </row>
    <row r="1240" spans="1:45" s="10" customFormat="1" ht="12.75" customHeight="1">
      <c r="A1240" s="11"/>
      <c r="B1240" s="11"/>
      <c r="C1240" s="11"/>
      <c r="O1240" s="116"/>
      <c r="P1240" s="116"/>
      <c r="Q1240" s="116"/>
      <c r="R1240" s="116"/>
      <c r="AF1240" s="5"/>
      <c r="AJ1240" s="5"/>
      <c r="AK1240" s="5"/>
      <c r="AP1240" s="5"/>
      <c r="AQ1240" s="5"/>
      <c r="AR1240" s="5"/>
      <c r="AS1240" s="5"/>
    </row>
    <row r="1241" spans="1:45" s="10" customFormat="1" ht="12.75" customHeight="1">
      <c r="A1241" s="11"/>
      <c r="B1241" s="11"/>
      <c r="C1241" s="11"/>
      <c r="O1241" s="116"/>
      <c r="P1241" s="116"/>
      <c r="Q1241" s="116"/>
      <c r="R1241" s="116"/>
      <c r="AF1241" s="5"/>
      <c r="AJ1241" s="5"/>
      <c r="AK1241" s="5"/>
      <c r="AP1241" s="5"/>
      <c r="AQ1241" s="5"/>
      <c r="AR1241" s="5"/>
      <c r="AS1241" s="5"/>
    </row>
    <row r="1242" spans="1:45" s="10" customFormat="1" ht="12.75" customHeight="1">
      <c r="A1242" s="11"/>
      <c r="B1242" s="11"/>
      <c r="C1242" s="11"/>
      <c r="O1242" s="116"/>
      <c r="P1242" s="116"/>
      <c r="Q1242" s="116"/>
      <c r="R1242" s="116"/>
      <c r="AF1242" s="5"/>
      <c r="AJ1242" s="5"/>
      <c r="AK1242" s="5"/>
      <c r="AP1242" s="5"/>
      <c r="AQ1242" s="5"/>
      <c r="AR1242" s="5"/>
      <c r="AS1242" s="5"/>
    </row>
    <row r="1243" spans="1:45" s="10" customFormat="1" ht="12.75" customHeight="1">
      <c r="A1243" s="11"/>
      <c r="B1243" s="11"/>
      <c r="C1243" s="11"/>
      <c r="O1243" s="116"/>
      <c r="P1243" s="116"/>
      <c r="Q1243" s="116"/>
      <c r="R1243" s="116"/>
      <c r="AF1243" s="5"/>
      <c r="AJ1243" s="5"/>
      <c r="AK1243" s="5"/>
      <c r="AP1243" s="5"/>
      <c r="AQ1243" s="5"/>
      <c r="AR1243" s="5"/>
      <c r="AS1243" s="5"/>
    </row>
    <row r="1244" spans="1:45" s="10" customFormat="1" ht="12.75" customHeight="1">
      <c r="A1244" s="11"/>
      <c r="B1244" s="11"/>
      <c r="C1244" s="11"/>
      <c r="O1244" s="116"/>
      <c r="P1244" s="116"/>
      <c r="Q1244" s="116"/>
      <c r="R1244" s="116"/>
      <c r="AF1244" s="5"/>
      <c r="AJ1244" s="5"/>
      <c r="AK1244" s="5"/>
      <c r="AP1244" s="5"/>
      <c r="AQ1244" s="5"/>
      <c r="AR1244" s="5"/>
      <c r="AS1244" s="5"/>
    </row>
    <row r="1245" spans="1:45" s="10" customFormat="1" ht="12.75" customHeight="1">
      <c r="A1245" s="11"/>
      <c r="B1245" s="11"/>
      <c r="C1245" s="11"/>
      <c r="O1245" s="116"/>
      <c r="P1245" s="116"/>
      <c r="Q1245" s="116"/>
      <c r="R1245" s="116"/>
      <c r="AF1245" s="5"/>
      <c r="AJ1245" s="5"/>
      <c r="AK1245" s="5"/>
      <c r="AP1245" s="5"/>
      <c r="AQ1245" s="5"/>
      <c r="AR1245" s="5"/>
      <c r="AS1245" s="5"/>
    </row>
    <row r="1246" spans="1:45" s="10" customFormat="1" ht="12.75" customHeight="1">
      <c r="A1246" s="11"/>
      <c r="B1246" s="11"/>
      <c r="C1246" s="11"/>
      <c r="O1246" s="116"/>
      <c r="P1246" s="116"/>
      <c r="Q1246" s="116"/>
      <c r="R1246" s="116"/>
      <c r="AF1246" s="5"/>
      <c r="AJ1246" s="5"/>
      <c r="AK1246" s="5"/>
      <c r="AP1246" s="5"/>
      <c r="AQ1246" s="5"/>
      <c r="AR1246" s="5"/>
      <c r="AS1246" s="5"/>
    </row>
    <row r="1247" spans="1:45" s="10" customFormat="1" ht="12.75" customHeight="1">
      <c r="A1247" s="11"/>
      <c r="B1247" s="11"/>
      <c r="C1247" s="11"/>
      <c r="O1247" s="116"/>
      <c r="P1247" s="116"/>
      <c r="Q1247" s="116"/>
      <c r="R1247" s="116"/>
      <c r="AF1247" s="5"/>
      <c r="AJ1247" s="5"/>
      <c r="AK1247" s="5"/>
      <c r="AP1247" s="5"/>
      <c r="AQ1247" s="5"/>
      <c r="AR1247" s="5"/>
      <c r="AS1247" s="5"/>
    </row>
    <row r="1248" spans="1:45" s="10" customFormat="1" ht="12.75" customHeight="1">
      <c r="A1248" s="11"/>
      <c r="B1248" s="11"/>
      <c r="C1248" s="11"/>
      <c r="O1248" s="116"/>
      <c r="P1248" s="116"/>
      <c r="Q1248" s="116"/>
      <c r="R1248" s="116"/>
      <c r="AF1248" s="5"/>
      <c r="AJ1248" s="5"/>
      <c r="AK1248" s="5"/>
      <c r="AP1248" s="5"/>
      <c r="AQ1248" s="5"/>
      <c r="AR1248" s="5"/>
      <c r="AS1248" s="5"/>
    </row>
    <row r="1249" spans="1:45" s="10" customFormat="1" ht="12.75" customHeight="1">
      <c r="A1249" s="11"/>
      <c r="B1249" s="11"/>
      <c r="C1249" s="11"/>
      <c r="O1249" s="116"/>
      <c r="P1249" s="116"/>
      <c r="Q1249" s="116"/>
      <c r="R1249" s="116"/>
      <c r="AF1249" s="5"/>
      <c r="AJ1249" s="5"/>
      <c r="AK1249" s="5"/>
      <c r="AP1249" s="5"/>
      <c r="AQ1249" s="5"/>
      <c r="AR1249" s="5"/>
      <c r="AS1249" s="5"/>
    </row>
    <row r="1250" spans="1:45" s="10" customFormat="1" ht="12.75" customHeight="1">
      <c r="A1250" s="11"/>
      <c r="B1250" s="11"/>
      <c r="C1250" s="11"/>
      <c r="O1250" s="116"/>
      <c r="P1250" s="116"/>
      <c r="Q1250" s="116"/>
      <c r="R1250" s="116"/>
      <c r="AF1250" s="5"/>
      <c r="AJ1250" s="5"/>
      <c r="AK1250" s="5"/>
      <c r="AP1250" s="5"/>
      <c r="AQ1250" s="5"/>
      <c r="AR1250" s="5"/>
      <c r="AS1250" s="5"/>
    </row>
    <row r="1251" spans="1:45" s="10" customFormat="1" ht="12.75" customHeight="1">
      <c r="A1251" s="11"/>
      <c r="B1251" s="11"/>
      <c r="C1251" s="11"/>
      <c r="O1251" s="116"/>
      <c r="P1251" s="116"/>
      <c r="Q1251" s="116"/>
      <c r="R1251" s="116"/>
      <c r="AF1251" s="5"/>
      <c r="AJ1251" s="5"/>
      <c r="AK1251" s="5"/>
      <c r="AP1251" s="5"/>
      <c r="AQ1251" s="5"/>
      <c r="AR1251" s="5"/>
      <c r="AS1251" s="5"/>
    </row>
    <row r="1252" spans="1:45" s="10" customFormat="1" ht="12.75" customHeight="1">
      <c r="A1252" s="11"/>
      <c r="B1252" s="11"/>
      <c r="C1252" s="11"/>
      <c r="O1252" s="116"/>
      <c r="P1252" s="116"/>
      <c r="Q1252" s="116"/>
      <c r="R1252" s="116"/>
      <c r="AF1252" s="5"/>
      <c r="AJ1252" s="5"/>
      <c r="AK1252" s="5"/>
      <c r="AP1252" s="5"/>
      <c r="AQ1252" s="5"/>
      <c r="AR1252" s="5"/>
      <c r="AS1252" s="5"/>
    </row>
    <row r="1253" spans="1:45" s="10" customFormat="1" ht="12.75" customHeight="1">
      <c r="A1253" s="11"/>
      <c r="B1253" s="11"/>
      <c r="C1253" s="11"/>
      <c r="O1253" s="116"/>
      <c r="P1253" s="116"/>
      <c r="Q1253" s="116"/>
      <c r="R1253" s="116"/>
      <c r="AF1253" s="5"/>
      <c r="AJ1253" s="5"/>
      <c r="AK1253" s="5"/>
      <c r="AP1253" s="5"/>
      <c r="AQ1253" s="5"/>
      <c r="AR1253" s="5"/>
      <c r="AS1253" s="5"/>
    </row>
    <row r="1254" spans="1:45" s="10" customFormat="1" ht="12.75" customHeight="1">
      <c r="A1254" s="11"/>
      <c r="B1254" s="11"/>
      <c r="C1254" s="11"/>
      <c r="O1254" s="116"/>
      <c r="P1254" s="116"/>
      <c r="Q1254" s="116"/>
      <c r="R1254" s="116"/>
      <c r="AF1254" s="5"/>
      <c r="AJ1254" s="5"/>
      <c r="AK1254" s="5"/>
      <c r="AP1254" s="5"/>
      <c r="AQ1254" s="5"/>
      <c r="AR1254" s="5"/>
      <c r="AS1254" s="5"/>
    </row>
    <row r="1255" spans="1:45" s="10" customFormat="1" ht="12.75" customHeight="1">
      <c r="A1255" s="11"/>
      <c r="B1255" s="11"/>
      <c r="C1255" s="11"/>
      <c r="O1255" s="116"/>
      <c r="P1255" s="116"/>
      <c r="Q1255" s="116"/>
      <c r="R1255" s="116"/>
      <c r="AF1255" s="5"/>
      <c r="AJ1255" s="5"/>
      <c r="AK1255" s="5"/>
      <c r="AP1255" s="5"/>
      <c r="AQ1255" s="5"/>
      <c r="AR1255" s="5"/>
      <c r="AS1255" s="5"/>
    </row>
    <row r="1256" spans="1:45" s="10" customFormat="1" ht="12.75" customHeight="1">
      <c r="A1256" s="11"/>
      <c r="B1256" s="11"/>
      <c r="C1256" s="11"/>
      <c r="O1256" s="116"/>
      <c r="P1256" s="116"/>
      <c r="Q1256" s="116"/>
      <c r="R1256" s="116"/>
      <c r="AF1256" s="5"/>
      <c r="AJ1256" s="5"/>
      <c r="AK1256" s="5"/>
      <c r="AP1256" s="5"/>
      <c r="AQ1256" s="5"/>
      <c r="AR1256" s="5"/>
      <c r="AS1256" s="5"/>
    </row>
    <row r="1257" spans="1:45" s="10" customFormat="1" ht="12.75" customHeight="1">
      <c r="A1257" s="11"/>
      <c r="B1257" s="11"/>
      <c r="C1257" s="11"/>
      <c r="O1257" s="116"/>
      <c r="P1257" s="116"/>
      <c r="Q1257" s="116"/>
      <c r="R1257" s="116"/>
      <c r="AF1257" s="5"/>
      <c r="AJ1257" s="5"/>
      <c r="AK1257" s="5"/>
      <c r="AP1257" s="5"/>
      <c r="AQ1257" s="5"/>
      <c r="AR1257" s="5"/>
      <c r="AS1257" s="5"/>
    </row>
    <row r="1258" spans="1:45" s="10" customFormat="1" ht="12.75" customHeight="1">
      <c r="A1258" s="11"/>
      <c r="B1258" s="11"/>
      <c r="C1258" s="11"/>
      <c r="O1258" s="116"/>
      <c r="P1258" s="116"/>
      <c r="Q1258" s="116"/>
      <c r="R1258" s="116"/>
      <c r="AF1258" s="5"/>
      <c r="AJ1258" s="5"/>
      <c r="AK1258" s="5"/>
      <c r="AP1258" s="5"/>
      <c r="AQ1258" s="5"/>
      <c r="AR1258" s="5"/>
      <c r="AS1258" s="5"/>
    </row>
    <row r="1259" spans="1:45" s="10" customFormat="1" ht="12.75" customHeight="1">
      <c r="A1259" s="11"/>
      <c r="B1259" s="11"/>
      <c r="C1259" s="11"/>
      <c r="O1259" s="116"/>
      <c r="P1259" s="116"/>
      <c r="Q1259" s="116"/>
      <c r="R1259" s="116"/>
      <c r="AF1259" s="5"/>
      <c r="AJ1259" s="5"/>
      <c r="AK1259" s="5"/>
      <c r="AP1259" s="5"/>
      <c r="AQ1259" s="5"/>
      <c r="AR1259" s="5"/>
      <c r="AS1259" s="5"/>
    </row>
    <row r="1260" spans="1:45" s="10" customFormat="1" ht="12.75" customHeight="1">
      <c r="A1260" s="11"/>
      <c r="B1260" s="11"/>
      <c r="C1260" s="11"/>
      <c r="O1260" s="116"/>
      <c r="P1260" s="116"/>
      <c r="Q1260" s="116"/>
      <c r="R1260" s="116"/>
      <c r="AF1260" s="5"/>
      <c r="AJ1260" s="5"/>
      <c r="AK1260" s="5"/>
      <c r="AP1260" s="5"/>
      <c r="AQ1260" s="5"/>
      <c r="AR1260" s="5"/>
      <c r="AS1260" s="5"/>
    </row>
    <row r="1261" spans="1:45" s="10" customFormat="1" ht="12.75" customHeight="1">
      <c r="A1261" s="11"/>
      <c r="B1261" s="11"/>
      <c r="C1261" s="11"/>
      <c r="O1261" s="116"/>
      <c r="P1261" s="116"/>
      <c r="Q1261" s="116"/>
      <c r="R1261" s="116"/>
      <c r="AF1261" s="5"/>
      <c r="AJ1261" s="5"/>
      <c r="AK1261" s="5"/>
      <c r="AP1261" s="5"/>
      <c r="AQ1261" s="5"/>
      <c r="AR1261" s="5"/>
      <c r="AS1261" s="5"/>
    </row>
    <row r="1262" spans="1:45" s="10" customFormat="1" ht="12.75" customHeight="1">
      <c r="A1262" s="11"/>
      <c r="B1262" s="11"/>
      <c r="C1262" s="11"/>
      <c r="O1262" s="116"/>
      <c r="P1262" s="116"/>
      <c r="Q1262" s="116"/>
      <c r="R1262" s="116"/>
      <c r="AF1262" s="5"/>
      <c r="AJ1262" s="5"/>
      <c r="AK1262" s="5"/>
      <c r="AP1262" s="5"/>
      <c r="AQ1262" s="5"/>
      <c r="AR1262" s="5"/>
      <c r="AS1262" s="5"/>
    </row>
    <row r="1263" spans="1:45" s="10" customFormat="1" ht="12.75" customHeight="1">
      <c r="A1263" s="11"/>
      <c r="B1263" s="11"/>
      <c r="C1263" s="11"/>
      <c r="O1263" s="116"/>
      <c r="P1263" s="116"/>
      <c r="Q1263" s="116"/>
      <c r="R1263" s="116"/>
      <c r="AF1263" s="5"/>
      <c r="AJ1263" s="5"/>
      <c r="AK1263" s="5"/>
      <c r="AP1263" s="5"/>
      <c r="AQ1263" s="5"/>
      <c r="AR1263" s="5"/>
      <c r="AS1263" s="5"/>
    </row>
    <row r="1264" spans="1:45" s="10" customFormat="1" ht="12.75" customHeight="1">
      <c r="A1264" s="11"/>
      <c r="B1264" s="11"/>
      <c r="C1264" s="11"/>
      <c r="O1264" s="116"/>
      <c r="P1264" s="116"/>
      <c r="Q1264" s="116"/>
      <c r="R1264" s="116"/>
      <c r="AF1264" s="5"/>
      <c r="AJ1264" s="5"/>
      <c r="AK1264" s="5"/>
      <c r="AP1264" s="5"/>
      <c r="AQ1264" s="5"/>
      <c r="AR1264" s="5"/>
      <c r="AS1264" s="5"/>
    </row>
    <row r="1265" spans="1:45" s="10" customFormat="1" ht="12.75" customHeight="1">
      <c r="A1265" s="11"/>
      <c r="B1265" s="11"/>
      <c r="C1265" s="11"/>
      <c r="O1265" s="116"/>
      <c r="P1265" s="116"/>
      <c r="Q1265" s="116"/>
      <c r="R1265" s="116"/>
      <c r="AF1265" s="5"/>
      <c r="AJ1265" s="5"/>
      <c r="AK1265" s="5"/>
      <c r="AP1265" s="5"/>
      <c r="AQ1265" s="5"/>
      <c r="AR1265" s="5"/>
      <c r="AS1265" s="5"/>
    </row>
    <row r="1266" spans="1:45" s="10" customFormat="1" ht="12.75" customHeight="1">
      <c r="A1266" s="11"/>
      <c r="B1266" s="11"/>
      <c r="C1266" s="11"/>
      <c r="O1266" s="116"/>
      <c r="P1266" s="116"/>
      <c r="Q1266" s="116"/>
      <c r="R1266" s="116"/>
      <c r="AF1266" s="5"/>
      <c r="AJ1266" s="5"/>
      <c r="AK1266" s="5"/>
      <c r="AP1266" s="5"/>
      <c r="AQ1266" s="5"/>
      <c r="AR1266" s="5"/>
      <c r="AS1266" s="5"/>
    </row>
    <row r="1267" spans="1:45" s="10" customFormat="1" ht="12.75" customHeight="1">
      <c r="A1267" s="11"/>
      <c r="B1267" s="11"/>
      <c r="C1267" s="11"/>
      <c r="O1267" s="116"/>
      <c r="P1267" s="116"/>
      <c r="Q1267" s="116"/>
      <c r="R1267" s="116"/>
      <c r="AF1267" s="5"/>
      <c r="AJ1267" s="5"/>
      <c r="AK1267" s="5"/>
      <c r="AP1267" s="5"/>
      <c r="AQ1267" s="5"/>
      <c r="AR1267" s="5"/>
      <c r="AS1267" s="5"/>
    </row>
    <row r="1268" spans="1:45" s="10" customFormat="1" ht="12.75" customHeight="1">
      <c r="A1268" s="11"/>
      <c r="B1268" s="11"/>
      <c r="C1268" s="11"/>
      <c r="O1268" s="116"/>
      <c r="P1268" s="116"/>
      <c r="Q1268" s="116"/>
      <c r="R1268" s="116"/>
      <c r="AF1268" s="5"/>
      <c r="AJ1268" s="5"/>
      <c r="AK1268" s="5"/>
      <c r="AP1268" s="5"/>
      <c r="AQ1268" s="5"/>
      <c r="AR1268" s="5"/>
      <c r="AS1268" s="5"/>
    </row>
    <row r="1269" spans="1:45" s="10" customFormat="1" ht="12.75" customHeight="1">
      <c r="A1269" s="11"/>
      <c r="B1269" s="11"/>
      <c r="C1269" s="11"/>
      <c r="O1269" s="116"/>
      <c r="P1269" s="116"/>
      <c r="Q1269" s="116"/>
      <c r="R1269" s="116"/>
      <c r="AF1269" s="5"/>
      <c r="AJ1269" s="5"/>
      <c r="AK1269" s="5"/>
      <c r="AP1269" s="5"/>
      <c r="AQ1269" s="5"/>
      <c r="AR1269" s="5"/>
      <c r="AS1269" s="5"/>
    </row>
    <row r="1270" spans="1:45" s="10" customFormat="1" ht="12.75" customHeight="1">
      <c r="A1270" s="11"/>
      <c r="B1270" s="11"/>
      <c r="C1270" s="11"/>
      <c r="O1270" s="116"/>
      <c r="P1270" s="116"/>
      <c r="Q1270" s="116"/>
      <c r="R1270" s="116"/>
      <c r="AF1270" s="5"/>
      <c r="AJ1270" s="5"/>
      <c r="AK1270" s="5"/>
      <c r="AP1270" s="5"/>
      <c r="AQ1270" s="5"/>
      <c r="AR1270" s="5"/>
      <c r="AS1270" s="5"/>
    </row>
    <row r="1271" spans="1:45" s="10" customFormat="1" ht="12.75" customHeight="1">
      <c r="A1271" s="11"/>
      <c r="B1271" s="11"/>
      <c r="C1271" s="11"/>
      <c r="O1271" s="116"/>
      <c r="P1271" s="116"/>
      <c r="Q1271" s="116"/>
      <c r="R1271" s="116"/>
      <c r="AF1271" s="5"/>
      <c r="AJ1271" s="5"/>
      <c r="AK1271" s="5"/>
      <c r="AP1271" s="5"/>
      <c r="AQ1271" s="5"/>
      <c r="AR1271" s="5"/>
      <c r="AS1271" s="5"/>
    </row>
    <row r="1272" spans="1:45" s="10" customFormat="1" ht="12.75" customHeight="1">
      <c r="A1272" s="11"/>
      <c r="B1272" s="11"/>
      <c r="C1272" s="11"/>
      <c r="O1272" s="116"/>
      <c r="P1272" s="116"/>
      <c r="Q1272" s="116"/>
      <c r="R1272" s="116"/>
      <c r="AF1272" s="5"/>
      <c r="AJ1272" s="5"/>
      <c r="AK1272" s="5"/>
      <c r="AP1272" s="5"/>
      <c r="AQ1272" s="5"/>
      <c r="AR1272" s="5"/>
      <c r="AS1272" s="5"/>
    </row>
    <row r="1273" spans="1:45" s="10" customFormat="1" ht="12.75" customHeight="1">
      <c r="A1273" s="11"/>
      <c r="B1273" s="11"/>
      <c r="C1273" s="11"/>
      <c r="O1273" s="116"/>
      <c r="P1273" s="116"/>
      <c r="Q1273" s="116"/>
      <c r="R1273" s="116"/>
      <c r="AF1273" s="5"/>
      <c r="AJ1273" s="5"/>
      <c r="AK1273" s="5"/>
      <c r="AP1273" s="5"/>
      <c r="AQ1273" s="5"/>
      <c r="AR1273" s="5"/>
      <c r="AS1273" s="5"/>
    </row>
    <row r="1274" spans="1:45" s="10" customFormat="1" ht="12.75" customHeight="1">
      <c r="A1274" s="11"/>
      <c r="B1274" s="11"/>
      <c r="C1274" s="11"/>
      <c r="O1274" s="116"/>
      <c r="P1274" s="116"/>
      <c r="Q1274" s="116"/>
      <c r="R1274" s="116"/>
      <c r="AF1274" s="5"/>
      <c r="AJ1274" s="5"/>
      <c r="AK1274" s="5"/>
      <c r="AP1274" s="5"/>
      <c r="AQ1274" s="5"/>
      <c r="AR1274" s="5"/>
      <c r="AS1274" s="5"/>
    </row>
    <row r="1275" spans="1:45" s="10" customFormat="1" ht="12.75" customHeight="1">
      <c r="A1275" s="11"/>
      <c r="B1275" s="11"/>
      <c r="C1275" s="11"/>
      <c r="O1275" s="116"/>
      <c r="P1275" s="116"/>
      <c r="Q1275" s="116"/>
      <c r="R1275" s="116"/>
      <c r="AF1275" s="5"/>
      <c r="AJ1275" s="5"/>
      <c r="AK1275" s="5"/>
      <c r="AP1275" s="5"/>
      <c r="AQ1275" s="5"/>
      <c r="AR1275" s="5"/>
      <c r="AS1275" s="5"/>
    </row>
    <row r="1276" spans="1:45" s="10" customFormat="1" ht="12.75" customHeight="1">
      <c r="A1276" s="11"/>
      <c r="B1276" s="11"/>
      <c r="C1276" s="11"/>
      <c r="O1276" s="116"/>
      <c r="P1276" s="116"/>
      <c r="Q1276" s="116"/>
      <c r="R1276" s="116"/>
      <c r="AF1276" s="5"/>
      <c r="AJ1276" s="5"/>
      <c r="AK1276" s="5"/>
      <c r="AP1276" s="5"/>
      <c r="AQ1276" s="5"/>
      <c r="AR1276" s="5"/>
      <c r="AS1276" s="5"/>
    </row>
    <row r="1277" spans="1:45" s="10" customFormat="1" ht="12.75" customHeight="1">
      <c r="A1277" s="11"/>
      <c r="B1277" s="11"/>
      <c r="C1277" s="11"/>
      <c r="O1277" s="116"/>
      <c r="P1277" s="116"/>
      <c r="Q1277" s="116"/>
      <c r="R1277" s="116"/>
      <c r="AF1277" s="5"/>
      <c r="AJ1277" s="5"/>
      <c r="AK1277" s="5"/>
      <c r="AP1277" s="5"/>
      <c r="AQ1277" s="5"/>
      <c r="AR1277" s="5"/>
      <c r="AS1277" s="5"/>
    </row>
    <row r="1278" spans="1:45" s="10" customFormat="1" ht="12.75" customHeight="1">
      <c r="A1278" s="11"/>
      <c r="B1278" s="11"/>
      <c r="C1278" s="11"/>
      <c r="O1278" s="116"/>
      <c r="P1278" s="116"/>
      <c r="Q1278" s="116"/>
      <c r="R1278" s="116"/>
      <c r="AF1278" s="5"/>
      <c r="AJ1278" s="5"/>
      <c r="AK1278" s="5"/>
      <c r="AP1278" s="5"/>
      <c r="AQ1278" s="5"/>
      <c r="AR1278" s="5"/>
      <c r="AS1278" s="5"/>
    </row>
    <row r="1279" spans="1:45" s="10" customFormat="1" ht="12.75" customHeight="1">
      <c r="A1279" s="11"/>
      <c r="B1279" s="11"/>
      <c r="C1279" s="11"/>
      <c r="O1279" s="116"/>
      <c r="P1279" s="116"/>
      <c r="Q1279" s="116"/>
      <c r="R1279" s="116"/>
      <c r="AF1279" s="5"/>
      <c r="AJ1279" s="5"/>
      <c r="AK1279" s="5"/>
      <c r="AP1279" s="5"/>
      <c r="AQ1279" s="5"/>
      <c r="AR1279" s="5"/>
      <c r="AS1279" s="5"/>
    </row>
    <row r="1280" spans="1:45" s="10" customFormat="1" ht="12.75" customHeight="1">
      <c r="A1280" s="11"/>
      <c r="B1280" s="11"/>
      <c r="C1280" s="11"/>
      <c r="O1280" s="116"/>
      <c r="P1280" s="116"/>
      <c r="Q1280" s="116"/>
      <c r="R1280" s="116"/>
      <c r="AF1280" s="5"/>
      <c r="AJ1280" s="5"/>
      <c r="AK1280" s="5"/>
      <c r="AP1280" s="5"/>
      <c r="AQ1280" s="5"/>
      <c r="AR1280" s="5"/>
      <c r="AS1280" s="5"/>
    </row>
    <row r="1281" spans="1:45" s="10" customFormat="1" ht="12.75" customHeight="1">
      <c r="A1281" s="11"/>
      <c r="B1281" s="11"/>
      <c r="C1281" s="11"/>
      <c r="O1281" s="116"/>
      <c r="P1281" s="116"/>
      <c r="Q1281" s="116"/>
      <c r="R1281" s="116"/>
      <c r="AF1281" s="5"/>
      <c r="AJ1281" s="5"/>
      <c r="AK1281" s="5"/>
      <c r="AP1281" s="5"/>
      <c r="AQ1281" s="5"/>
      <c r="AR1281" s="5"/>
      <c r="AS1281" s="5"/>
    </row>
    <row r="1282" spans="1:45" s="10" customFormat="1" ht="12.75" customHeight="1">
      <c r="A1282" s="11"/>
      <c r="B1282" s="11"/>
      <c r="C1282" s="11"/>
      <c r="O1282" s="116"/>
      <c r="P1282" s="116"/>
      <c r="Q1282" s="116"/>
      <c r="R1282" s="116"/>
      <c r="AF1282" s="5"/>
      <c r="AJ1282" s="5"/>
      <c r="AK1282" s="5"/>
      <c r="AP1282" s="5"/>
      <c r="AQ1282" s="5"/>
      <c r="AR1282" s="5"/>
      <c r="AS1282" s="5"/>
    </row>
    <row r="1283" spans="1:45" s="10" customFormat="1" ht="12.75" customHeight="1">
      <c r="A1283" s="11"/>
      <c r="B1283" s="11"/>
      <c r="C1283" s="11"/>
      <c r="O1283" s="116"/>
      <c r="P1283" s="116"/>
      <c r="Q1283" s="116"/>
      <c r="R1283" s="116"/>
      <c r="AF1283" s="5"/>
      <c r="AJ1283" s="5"/>
      <c r="AK1283" s="5"/>
      <c r="AP1283" s="5"/>
      <c r="AQ1283" s="5"/>
      <c r="AR1283" s="5"/>
      <c r="AS1283" s="5"/>
    </row>
    <row r="1284" spans="1:45" s="10" customFormat="1" ht="12.75" customHeight="1">
      <c r="A1284" s="11"/>
      <c r="B1284" s="11"/>
      <c r="C1284" s="11"/>
      <c r="O1284" s="116"/>
      <c r="P1284" s="116"/>
      <c r="Q1284" s="116"/>
      <c r="R1284" s="116"/>
      <c r="AF1284" s="5"/>
      <c r="AJ1284" s="5"/>
      <c r="AK1284" s="5"/>
      <c r="AP1284" s="5"/>
      <c r="AQ1284" s="5"/>
      <c r="AR1284" s="5"/>
      <c r="AS1284" s="5"/>
    </row>
    <row r="1285" spans="1:45" s="10" customFormat="1" ht="12.75" customHeight="1">
      <c r="A1285" s="11"/>
      <c r="B1285" s="11"/>
      <c r="C1285" s="11"/>
      <c r="O1285" s="116"/>
      <c r="P1285" s="116"/>
      <c r="Q1285" s="116"/>
      <c r="R1285" s="116"/>
      <c r="AF1285" s="5"/>
      <c r="AJ1285" s="5"/>
      <c r="AK1285" s="5"/>
      <c r="AP1285" s="5"/>
      <c r="AQ1285" s="5"/>
      <c r="AR1285" s="5"/>
      <c r="AS1285" s="5"/>
    </row>
    <row r="1286" spans="1:45" s="10" customFormat="1" ht="12.75" customHeight="1">
      <c r="A1286" s="11"/>
      <c r="B1286" s="11"/>
      <c r="C1286" s="11"/>
      <c r="O1286" s="116"/>
      <c r="P1286" s="116"/>
      <c r="Q1286" s="116"/>
      <c r="R1286" s="116"/>
      <c r="AF1286" s="5"/>
      <c r="AJ1286" s="5"/>
      <c r="AK1286" s="5"/>
      <c r="AP1286" s="5"/>
      <c r="AQ1286" s="5"/>
      <c r="AR1286" s="5"/>
      <c r="AS1286" s="5"/>
    </row>
    <row r="1287" spans="1:45" s="10" customFormat="1" ht="12.75" customHeight="1">
      <c r="A1287" s="11"/>
      <c r="B1287" s="11"/>
      <c r="C1287" s="11"/>
      <c r="O1287" s="116"/>
      <c r="P1287" s="116"/>
      <c r="Q1287" s="116"/>
      <c r="R1287" s="116"/>
      <c r="AF1287" s="5"/>
      <c r="AJ1287" s="5"/>
      <c r="AK1287" s="5"/>
      <c r="AP1287" s="5"/>
      <c r="AQ1287" s="5"/>
      <c r="AR1287" s="5"/>
      <c r="AS1287" s="5"/>
    </row>
    <row r="1288" spans="1:45" s="10" customFormat="1" ht="12.75" customHeight="1">
      <c r="A1288" s="11"/>
      <c r="B1288" s="11"/>
      <c r="C1288" s="11"/>
      <c r="O1288" s="116"/>
      <c r="P1288" s="116"/>
      <c r="Q1288" s="116"/>
      <c r="R1288" s="116"/>
      <c r="AF1288" s="5"/>
      <c r="AJ1288" s="5"/>
      <c r="AK1288" s="5"/>
      <c r="AP1288" s="5"/>
      <c r="AQ1288" s="5"/>
      <c r="AR1288" s="5"/>
      <c r="AS1288" s="5"/>
    </row>
    <row r="1289" spans="1:45" s="10" customFormat="1" ht="12.75" customHeight="1">
      <c r="A1289" s="11"/>
      <c r="B1289" s="11"/>
      <c r="C1289" s="11"/>
      <c r="O1289" s="116"/>
      <c r="P1289" s="116"/>
      <c r="Q1289" s="116"/>
      <c r="R1289" s="116"/>
      <c r="AF1289" s="5"/>
      <c r="AJ1289" s="5"/>
      <c r="AK1289" s="5"/>
      <c r="AP1289" s="5"/>
      <c r="AQ1289" s="5"/>
      <c r="AR1289" s="5"/>
      <c r="AS1289" s="5"/>
    </row>
    <row r="1290" spans="1:45" s="10" customFormat="1" ht="12.75" customHeight="1">
      <c r="A1290" s="11"/>
      <c r="B1290" s="11"/>
      <c r="C1290" s="11"/>
      <c r="O1290" s="116"/>
      <c r="P1290" s="116"/>
      <c r="Q1290" s="116"/>
      <c r="R1290" s="116"/>
      <c r="AF1290" s="5"/>
      <c r="AJ1290" s="5"/>
      <c r="AK1290" s="5"/>
      <c r="AP1290" s="5"/>
      <c r="AQ1290" s="5"/>
      <c r="AR1290" s="5"/>
      <c r="AS1290" s="5"/>
    </row>
    <row r="1291" spans="1:45" s="10" customFormat="1" ht="12.75" customHeight="1">
      <c r="A1291" s="11"/>
      <c r="B1291" s="11"/>
      <c r="C1291" s="11"/>
      <c r="O1291" s="116"/>
      <c r="P1291" s="116"/>
      <c r="Q1291" s="116"/>
      <c r="R1291" s="116"/>
      <c r="AF1291" s="5"/>
      <c r="AJ1291" s="5"/>
      <c r="AK1291" s="5"/>
      <c r="AP1291" s="5"/>
      <c r="AQ1291" s="5"/>
      <c r="AR1291" s="5"/>
      <c r="AS1291" s="5"/>
    </row>
    <row r="1292" spans="1:45" s="10" customFormat="1" ht="12.75" customHeight="1">
      <c r="A1292" s="11"/>
      <c r="B1292" s="11"/>
      <c r="C1292" s="11"/>
      <c r="O1292" s="116"/>
      <c r="P1292" s="116"/>
      <c r="Q1292" s="116"/>
      <c r="R1292" s="116"/>
      <c r="AF1292" s="5"/>
      <c r="AJ1292" s="5"/>
      <c r="AK1292" s="5"/>
      <c r="AP1292" s="5"/>
      <c r="AQ1292" s="5"/>
      <c r="AR1292" s="5"/>
      <c r="AS1292" s="5"/>
    </row>
    <row r="1293" spans="1:45" s="10" customFormat="1" ht="12.75" customHeight="1">
      <c r="A1293" s="11"/>
      <c r="B1293" s="11"/>
      <c r="C1293" s="11"/>
      <c r="O1293" s="116"/>
      <c r="P1293" s="116"/>
      <c r="Q1293" s="116"/>
      <c r="R1293" s="116"/>
      <c r="AF1293" s="5"/>
      <c r="AJ1293" s="5"/>
      <c r="AK1293" s="5"/>
      <c r="AP1293" s="5"/>
      <c r="AQ1293" s="5"/>
      <c r="AR1293" s="5"/>
      <c r="AS1293" s="5"/>
    </row>
    <row r="1294" spans="1:45" s="10" customFormat="1" ht="12.75" customHeight="1">
      <c r="A1294" s="11"/>
      <c r="B1294" s="11"/>
      <c r="C1294" s="11"/>
      <c r="O1294" s="116"/>
      <c r="P1294" s="116"/>
      <c r="Q1294" s="116"/>
      <c r="R1294" s="116"/>
      <c r="AF1294" s="5"/>
      <c r="AJ1294" s="5"/>
      <c r="AK1294" s="5"/>
      <c r="AP1294" s="5"/>
      <c r="AQ1294" s="5"/>
      <c r="AR1294" s="5"/>
      <c r="AS1294" s="5"/>
    </row>
    <row r="1295" spans="1:45" s="10" customFormat="1" ht="12.75" customHeight="1">
      <c r="A1295" s="11"/>
      <c r="B1295" s="11"/>
      <c r="C1295" s="11"/>
      <c r="O1295" s="116"/>
      <c r="P1295" s="116"/>
      <c r="Q1295" s="116"/>
      <c r="R1295" s="116"/>
      <c r="AF1295" s="5"/>
      <c r="AJ1295" s="5"/>
      <c r="AK1295" s="5"/>
      <c r="AP1295" s="5"/>
      <c r="AQ1295" s="5"/>
      <c r="AR1295" s="5"/>
      <c r="AS1295" s="5"/>
    </row>
    <row r="1296" spans="1:45" s="10" customFormat="1" ht="12.75" customHeight="1">
      <c r="A1296" s="11"/>
      <c r="B1296" s="11"/>
      <c r="C1296" s="11"/>
      <c r="O1296" s="116"/>
      <c r="P1296" s="116"/>
      <c r="Q1296" s="116"/>
      <c r="R1296" s="116"/>
      <c r="AF1296" s="5"/>
      <c r="AJ1296" s="5"/>
      <c r="AK1296" s="5"/>
      <c r="AP1296" s="5"/>
      <c r="AQ1296" s="5"/>
      <c r="AR1296" s="5"/>
      <c r="AS1296" s="5"/>
    </row>
    <row r="1297" spans="1:45" s="10" customFormat="1" ht="12.75" customHeight="1">
      <c r="A1297" s="11"/>
      <c r="B1297" s="11"/>
      <c r="C1297" s="11"/>
      <c r="O1297" s="116"/>
      <c r="P1297" s="116"/>
      <c r="Q1297" s="116"/>
      <c r="R1297" s="116"/>
      <c r="AF1297" s="5"/>
      <c r="AJ1297" s="5"/>
      <c r="AK1297" s="5"/>
      <c r="AP1297" s="5"/>
      <c r="AQ1297" s="5"/>
      <c r="AR1297" s="5"/>
      <c r="AS1297" s="5"/>
    </row>
    <row r="1298" spans="1:45" s="10" customFormat="1" ht="12.75" customHeight="1">
      <c r="A1298" s="11"/>
      <c r="B1298" s="11"/>
      <c r="C1298" s="11"/>
      <c r="O1298" s="116"/>
      <c r="P1298" s="116"/>
      <c r="Q1298" s="116"/>
      <c r="R1298" s="116"/>
      <c r="AF1298" s="5"/>
      <c r="AJ1298" s="5"/>
      <c r="AK1298" s="5"/>
      <c r="AP1298" s="5"/>
      <c r="AQ1298" s="5"/>
      <c r="AR1298" s="5"/>
      <c r="AS1298" s="5"/>
    </row>
    <row r="1299" spans="1:45" s="10" customFormat="1" ht="12.75" customHeight="1">
      <c r="A1299" s="11"/>
      <c r="B1299" s="11"/>
      <c r="C1299" s="11"/>
      <c r="O1299" s="116"/>
      <c r="P1299" s="116"/>
      <c r="Q1299" s="116"/>
      <c r="R1299" s="116"/>
      <c r="AF1299" s="5"/>
      <c r="AJ1299" s="5"/>
      <c r="AK1299" s="5"/>
      <c r="AP1299" s="5"/>
      <c r="AQ1299" s="5"/>
      <c r="AR1299" s="5"/>
      <c r="AS1299" s="5"/>
    </row>
    <row r="1300" spans="1:45" s="10" customFormat="1" ht="12.75" customHeight="1">
      <c r="A1300" s="11"/>
      <c r="B1300" s="11"/>
      <c r="C1300" s="11"/>
      <c r="O1300" s="116"/>
      <c r="P1300" s="116"/>
      <c r="Q1300" s="116"/>
      <c r="R1300" s="116"/>
      <c r="AF1300" s="5"/>
      <c r="AJ1300" s="5"/>
      <c r="AK1300" s="5"/>
      <c r="AP1300" s="5"/>
      <c r="AQ1300" s="5"/>
      <c r="AR1300" s="5"/>
      <c r="AS1300" s="5"/>
    </row>
    <row r="1301" spans="1:45" s="10" customFormat="1" ht="12.75" customHeight="1">
      <c r="A1301" s="11"/>
      <c r="B1301" s="11"/>
      <c r="C1301" s="11"/>
      <c r="O1301" s="116"/>
      <c r="P1301" s="116"/>
      <c r="Q1301" s="116"/>
      <c r="R1301" s="116"/>
      <c r="AF1301" s="5"/>
      <c r="AJ1301" s="5"/>
      <c r="AK1301" s="5"/>
      <c r="AP1301" s="5"/>
      <c r="AQ1301" s="5"/>
      <c r="AR1301" s="5"/>
      <c r="AS1301" s="5"/>
    </row>
    <row r="1302" spans="1:45" s="10" customFormat="1" ht="12.75" customHeight="1">
      <c r="A1302" s="11"/>
      <c r="B1302" s="11"/>
      <c r="C1302" s="11"/>
      <c r="O1302" s="116"/>
      <c r="P1302" s="116"/>
      <c r="Q1302" s="116"/>
      <c r="R1302" s="116"/>
      <c r="AF1302" s="5"/>
      <c r="AJ1302" s="5"/>
      <c r="AK1302" s="5"/>
      <c r="AP1302" s="5"/>
      <c r="AQ1302" s="5"/>
      <c r="AR1302" s="5"/>
      <c r="AS1302" s="5"/>
    </row>
    <row r="1303" spans="1:45" s="10" customFormat="1" ht="12.75" customHeight="1">
      <c r="A1303" s="11"/>
      <c r="B1303" s="11"/>
      <c r="C1303" s="11"/>
      <c r="O1303" s="116"/>
      <c r="P1303" s="116"/>
      <c r="Q1303" s="116"/>
      <c r="R1303" s="116"/>
      <c r="AF1303" s="5"/>
      <c r="AJ1303" s="5"/>
      <c r="AK1303" s="5"/>
      <c r="AP1303" s="5"/>
      <c r="AQ1303" s="5"/>
      <c r="AR1303" s="5"/>
      <c r="AS1303" s="5"/>
    </row>
    <row r="1304" spans="1:45" s="10" customFormat="1" ht="12.75" customHeight="1">
      <c r="A1304" s="11"/>
      <c r="B1304" s="11"/>
      <c r="C1304" s="11"/>
      <c r="O1304" s="116"/>
      <c r="P1304" s="116"/>
      <c r="Q1304" s="116"/>
      <c r="R1304" s="116"/>
      <c r="AF1304" s="5"/>
      <c r="AJ1304" s="5"/>
      <c r="AK1304" s="5"/>
      <c r="AP1304" s="5"/>
      <c r="AQ1304" s="5"/>
      <c r="AR1304" s="5"/>
      <c r="AS1304" s="5"/>
    </row>
    <row r="1305" spans="1:45" s="10" customFormat="1" ht="12.75" customHeight="1">
      <c r="A1305" s="11"/>
      <c r="B1305" s="11"/>
      <c r="C1305" s="11"/>
      <c r="O1305" s="116"/>
      <c r="P1305" s="116"/>
      <c r="Q1305" s="116"/>
      <c r="R1305" s="116"/>
      <c r="AF1305" s="5"/>
      <c r="AJ1305" s="5"/>
      <c r="AK1305" s="5"/>
      <c r="AP1305" s="5"/>
      <c r="AQ1305" s="5"/>
      <c r="AR1305" s="5"/>
      <c r="AS1305" s="5"/>
    </row>
    <row r="1306" spans="1:45" s="10" customFormat="1" ht="12.75" customHeight="1">
      <c r="A1306" s="11"/>
      <c r="B1306" s="11"/>
      <c r="C1306" s="11"/>
      <c r="O1306" s="116"/>
      <c r="P1306" s="116"/>
      <c r="Q1306" s="116"/>
      <c r="R1306" s="116"/>
      <c r="AF1306" s="5"/>
      <c r="AJ1306" s="5"/>
      <c r="AK1306" s="5"/>
      <c r="AP1306" s="5"/>
      <c r="AQ1306" s="5"/>
      <c r="AR1306" s="5"/>
      <c r="AS1306" s="5"/>
    </row>
    <row r="1307" spans="1:45" s="10" customFormat="1" ht="12.75" customHeight="1">
      <c r="A1307" s="11"/>
      <c r="B1307" s="11"/>
      <c r="C1307" s="11"/>
      <c r="O1307" s="116"/>
      <c r="P1307" s="116"/>
      <c r="Q1307" s="116"/>
      <c r="R1307" s="116"/>
      <c r="AF1307" s="5"/>
      <c r="AJ1307" s="5"/>
      <c r="AK1307" s="5"/>
      <c r="AP1307" s="5"/>
      <c r="AQ1307" s="5"/>
      <c r="AR1307" s="5"/>
      <c r="AS1307" s="5"/>
    </row>
    <row r="1308" spans="1:45" s="10" customFormat="1" ht="12.75" customHeight="1">
      <c r="A1308" s="11"/>
      <c r="B1308" s="11"/>
      <c r="C1308" s="11"/>
      <c r="O1308" s="116"/>
      <c r="P1308" s="116"/>
      <c r="Q1308" s="116"/>
      <c r="R1308" s="116"/>
      <c r="AF1308" s="5"/>
      <c r="AJ1308" s="5"/>
      <c r="AK1308" s="5"/>
      <c r="AP1308" s="5"/>
      <c r="AQ1308" s="5"/>
      <c r="AR1308" s="5"/>
      <c r="AS1308" s="5"/>
    </row>
    <row r="1309" spans="1:45" s="10" customFormat="1" ht="12.75" customHeight="1">
      <c r="A1309" s="11"/>
      <c r="B1309" s="11"/>
      <c r="C1309" s="11"/>
      <c r="O1309" s="116"/>
      <c r="P1309" s="116"/>
      <c r="Q1309" s="116"/>
      <c r="R1309" s="116"/>
      <c r="AF1309" s="5"/>
      <c r="AJ1309" s="5"/>
      <c r="AK1309" s="5"/>
      <c r="AP1309" s="5"/>
      <c r="AQ1309" s="5"/>
      <c r="AR1309" s="5"/>
      <c r="AS1309" s="5"/>
    </row>
    <row r="1310" spans="1:45" s="10" customFormat="1" ht="12.75" customHeight="1">
      <c r="A1310" s="11"/>
      <c r="B1310" s="11"/>
      <c r="C1310" s="11"/>
      <c r="O1310" s="116"/>
      <c r="P1310" s="116"/>
      <c r="Q1310" s="116"/>
      <c r="R1310" s="116"/>
      <c r="AF1310" s="5"/>
      <c r="AJ1310" s="5"/>
      <c r="AK1310" s="5"/>
      <c r="AP1310" s="5"/>
      <c r="AQ1310" s="5"/>
      <c r="AR1310" s="5"/>
      <c r="AS1310" s="5"/>
    </row>
    <row r="1311" spans="1:45" s="10" customFormat="1" ht="12.75" customHeight="1">
      <c r="A1311" s="11"/>
      <c r="B1311" s="11"/>
      <c r="C1311" s="11"/>
      <c r="O1311" s="116"/>
      <c r="P1311" s="116"/>
      <c r="Q1311" s="116"/>
      <c r="R1311" s="116"/>
      <c r="AF1311" s="5"/>
      <c r="AJ1311" s="5"/>
      <c r="AK1311" s="5"/>
      <c r="AP1311" s="5"/>
      <c r="AQ1311" s="5"/>
      <c r="AR1311" s="5"/>
      <c r="AS1311" s="5"/>
    </row>
    <row r="1312" spans="1:45" s="10" customFormat="1" ht="12.75" customHeight="1">
      <c r="A1312" s="11"/>
      <c r="B1312" s="11"/>
      <c r="C1312" s="11"/>
      <c r="O1312" s="116"/>
      <c r="P1312" s="116"/>
      <c r="Q1312" s="116"/>
      <c r="R1312" s="116"/>
      <c r="AF1312" s="5"/>
      <c r="AJ1312" s="5"/>
      <c r="AK1312" s="5"/>
      <c r="AP1312" s="5"/>
      <c r="AQ1312" s="5"/>
      <c r="AR1312" s="5"/>
      <c r="AS1312" s="5"/>
    </row>
    <row r="1313" spans="1:45" s="10" customFormat="1" ht="12.75" customHeight="1">
      <c r="A1313" s="11"/>
      <c r="B1313" s="11"/>
      <c r="C1313" s="11"/>
      <c r="O1313" s="116"/>
      <c r="P1313" s="116"/>
      <c r="Q1313" s="116"/>
      <c r="R1313" s="116"/>
      <c r="AF1313" s="5"/>
      <c r="AJ1313" s="5"/>
      <c r="AK1313" s="5"/>
      <c r="AP1313" s="5"/>
      <c r="AQ1313" s="5"/>
      <c r="AR1313" s="5"/>
      <c r="AS1313" s="5"/>
    </row>
    <row r="1314" spans="1:45" s="10" customFormat="1" ht="12.75" customHeight="1">
      <c r="A1314" s="11"/>
      <c r="B1314" s="11"/>
      <c r="C1314" s="11"/>
      <c r="O1314" s="116"/>
      <c r="P1314" s="116"/>
      <c r="Q1314" s="116"/>
      <c r="R1314" s="116"/>
      <c r="AF1314" s="5"/>
      <c r="AJ1314" s="5"/>
      <c r="AK1314" s="5"/>
      <c r="AP1314" s="5"/>
      <c r="AQ1314" s="5"/>
      <c r="AR1314" s="5"/>
      <c r="AS1314" s="5"/>
    </row>
    <row r="1315" spans="1:45" s="10" customFormat="1" ht="12.75" customHeight="1">
      <c r="A1315" s="11"/>
      <c r="B1315" s="11"/>
      <c r="C1315" s="11"/>
      <c r="O1315" s="116"/>
      <c r="P1315" s="116"/>
      <c r="Q1315" s="116"/>
      <c r="R1315" s="116"/>
      <c r="AF1315" s="5"/>
      <c r="AJ1315" s="5"/>
      <c r="AK1315" s="5"/>
      <c r="AP1315" s="5"/>
      <c r="AQ1315" s="5"/>
      <c r="AR1315" s="5"/>
      <c r="AS1315" s="5"/>
    </row>
    <row r="1316" spans="1:45" s="10" customFormat="1" ht="12.75" customHeight="1">
      <c r="A1316" s="11"/>
      <c r="B1316" s="11"/>
      <c r="C1316" s="11"/>
      <c r="O1316" s="116"/>
      <c r="P1316" s="116"/>
      <c r="Q1316" s="116"/>
      <c r="R1316" s="116"/>
      <c r="AF1316" s="5"/>
      <c r="AJ1316" s="5"/>
      <c r="AK1316" s="5"/>
      <c r="AP1316" s="5"/>
      <c r="AQ1316" s="5"/>
      <c r="AR1316" s="5"/>
      <c r="AS1316" s="5"/>
    </row>
    <row r="1317" spans="1:45" s="10" customFormat="1" ht="12.75" customHeight="1">
      <c r="A1317" s="11"/>
      <c r="B1317" s="11"/>
      <c r="C1317" s="11"/>
      <c r="O1317" s="116"/>
      <c r="P1317" s="116"/>
      <c r="Q1317" s="116"/>
      <c r="R1317" s="116"/>
      <c r="AF1317" s="5"/>
      <c r="AJ1317" s="5"/>
      <c r="AK1317" s="5"/>
      <c r="AP1317" s="5"/>
      <c r="AQ1317" s="5"/>
      <c r="AR1317" s="5"/>
      <c r="AS1317" s="5"/>
    </row>
    <row r="1318" spans="1:45" s="10" customFormat="1" ht="12.75" customHeight="1">
      <c r="A1318" s="11"/>
      <c r="B1318" s="11"/>
      <c r="C1318" s="11"/>
      <c r="O1318" s="116"/>
      <c r="P1318" s="116"/>
      <c r="Q1318" s="116"/>
      <c r="R1318" s="116"/>
      <c r="AF1318" s="5"/>
      <c r="AJ1318" s="5"/>
      <c r="AK1318" s="5"/>
      <c r="AP1318" s="5"/>
      <c r="AQ1318" s="5"/>
      <c r="AR1318" s="5"/>
      <c r="AS1318" s="5"/>
    </row>
    <row r="1319" spans="1:45" s="10" customFormat="1" ht="12.75" customHeight="1">
      <c r="A1319" s="11"/>
      <c r="B1319" s="11"/>
      <c r="C1319" s="11"/>
      <c r="O1319" s="116"/>
      <c r="P1319" s="116"/>
      <c r="Q1319" s="116"/>
      <c r="R1319" s="116"/>
      <c r="AF1319" s="5"/>
      <c r="AJ1319" s="5"/>
      <c r="AK1319" s="5"/>
      <c r="AP1319" s="5"/>
      <c r="AQ1319" s="5"/>
      <c r="AR1319" s="5"/>
      <c r="AS1319" s="5"/>
    </row>
    <row r="1320" spans="1:45" s="10" customFormat="1" ht="12.75" customHeight="1">
      <c r="A1320" s="11"/>
      <c r="B1320" s="11"/>
      <c r="C1320" s="11"/>
      <c r="O1320" s="116"/>
      <c r="P1320" s="116"/>
      <c r="Q1320" s="116"/>
      <c r="R1320" s="116"/>
      <c r="AF1320" s="5"/>
      <c r="AJ1320" s="5"/>
      <c r="AK1320" s="5"/>
      <c r="AP1320" s="5"/>
      <c r="AQ1320" s="5"/>
      <c r="AR1320" s="5"/>
      <c r="AS1320" s="5"/>
    </row>
    <row r="1321" spans="1:45" s="10" customFormat="1" ht="12.75" customHeight="1">
      <c r="A1321" s="11"/>
      <c r="B1321" s="11"/>
      <c r="C1321" s="11"/>
      <c r="O1321" s="116"/>
      <c r="P1321" s="116"/>
      <c r="Q1321" s="116"/>
      <c r="R1321" s="116"/>
      <c r="AF1321" s="5"/>
      <c r="AJ1321" s="5"/>
      <c r="AK1321" s="5"/>
      <c r="AP1321" s="5"/>
      <c r="AQ1321" s="5"/>
      <c r="AR1321" s="5"/>
      <c r="AS1321" s="5"/>
    </row>
    <row r="1322" spans="1:45" s="10" customFormat="1" ht="12.75" customHeight="1">
      <c r="A1322" s="11"/>
      <c r="B1322" s="11"/>
      <c r="C1322" s="11"/>
      <c r="O1322" s="116"/>
      <c r="P1322" s="116"/>
      <c r="Q1322" s="116"/>
      <c r="R1322" s="116"/>
      <c r="AF1322" s="5"/>
      <c r="AJ1322" s="5"/>
      <c r="AK1322" s="5"/>
      <c r="AP1322" s="5"/>
      <c r="AQ1322" s="5"/>
      <c r="AR1322" s="5"/>
      <c r="AS1322" s="5"/>
    </row>
    <row r="1323" spans="1:45" s="10" customFormat="1" ht="12.75" customHeight="1">
      <c r="A1323" s="11"/>
      <c r="B1323" s="11"/>
      <c r="C1323" s="11"/>
      <c r="O1323" s="116"/>
      <c r="P1323" s="116"/>
      <c r="Q1323" s="116"/>
      <c r="R1323" s="116"/>
      <c r="AF1323" s="5"/>
      <c r="AJ1323" s="5"/>
      <c r="AK1323" s="5"/>
      <c r="AP1323" s="5"/>
      <c r="AQ1323" s="5"/>
      <c r="AR1323" s="5"/>
      <c r="AS1323" s="5"/>
    </row>
    <row r="1324" spans="1:45" s="10" customFormat="1" ht="12.75" customHeight="1">
      <c r="A1324" s="11"/>
      <c r="B1324" s="11"/>
      <c r="C1324" s="11"/>
      <c r="O1324" s="116"/>
      <c r="P1324" s="116"/>
      <c r="Q1324" s="116"/>
      <c r="R1324" s="116"/>
      <c r="AF1324" s="5"/>
      <c r="AJ1324" s="5"/>
      <c r="AK1324" s="5"/>
      <c r="AP1324" s="5"/>
      <c r="AQ1324" s="5"/>
      <c r="AR1324" s="5"/>
      <c r="AS1324" s="5"/>
    </row>
    <row r="1325" spans="1:45" s="10" customFormat="1" ht="12.75" customHeight="1">
      <c r="A1325" s="11"/>
      <c r="B1325" s="11"/>
      <c r="C1325" s="11"/>
      <c r="O1325" s="116"/>
      <c r="P1325" s="116"/>
      <c r="Q1325" s="116"/>
      <c r="R1325" s="116"/>
      <c r="AF1325" s="5"/>
      <c r="AJ1325" s="5"/>
      <c r="AK1325" s="5"/>
      <c r="AP1325" s="5"/>
      <c r="AQ1325" s="5"/>
      <c r="AR1325" s="5"/>
      <c r="AS1325" s="5"/>
    </row>
    <row r="1326" spans="1:45" s="10" customFormat="1" ht="12.75" customHeight="1">
      <c r="A1326" s="11"/>
      <c r="B1326" s="11"/>
      <c r="C1326" s="11"/>
      <c r="O1326" s="116"/>
      <c r="P1326" s="116"/>
      <c r="Q1326" s="116"/>
      <c r="R1326" s="116"/>
      <c r="AF1326" s="5"/>
      <c r="AJ1326" s="5"/>
      <c r="AK1326" s="5"/>
      <c r="AP1326" s="5"/>
      <c r="AQ1326" s="5"/>
      <c r="AR1326" s="5"/>
      <c r="AS1326" s="5"/>
    </row>
    <row r="1327" spans="1:45" s="10" customFormat="1" ht="12.75" customHeight="1">
      <c r="A1327" s="11"/>
      <c r="B1327" s="11"/>
      <c r="C1327" s="11"/>
      <c r="O1327" s="116"/>
      <c r="P1327" s="116"/>
      <c r="Q1327" s="116"/>
      <c r="R1327" s="116"/>
      <c r="AF1327" s="5"/>
      <c r="AJ1327" s="5"/>
      <c r="AK1327" s="5"/>
      <c r="AP1327" s="5"/>
      <c r="AQ1327" s="5"/>
      <c r="AR1327" s="5"/>
      <c r="AS1327" s="5"/>
    </row>
    <row r="1328" spans="1:45" s="10" customFormat="1" ht="12.75" customHeight="1">
      <c r="A1328" s="11"/>
      <c r="B1328" s="11"/>
      <c r="C1328" s="11"/>
      <c r="O1328" s="116"/>
      <c r="P1328" s="116"/>
      <c r="Q1328" s="116"/>
      <c r="R1328" s="116"/>
      <c r="AF1328" s="5"/>
      <c r="AJ1328" s="5"/>
      <c r="AK1328" s="5"/>
      <c r="AP1328" s="5"/>
      <c r="AQ1328" s="5"/>
      <c r="AR1328" s="5"/>
      <c r="AS1328" s="5"/>
    </row>
    <row r="1329" spans="1:45" s="10" customFormat="1" ht="12.75" customHeight="1">
      <c r="A1329" s="11"/>
      <c r="B1329" s="11"/>
      <c r="C1329" s="11"/>
      <c r="O1329" s="116"/>
      <c r="P1329" s="116"/>
      <c r="Q1329" s="116"/>
      <c r="R1329" s="116"/>
      <c r="AF1329" s="5"/>
      <c r="AJ1329" s="5"/>
      <c r="AK1329" s="5"/>
      <c r="AP1329" s="5"/>
      <c r="AQ1329" s="5"/>
      <c r="AR1329" s="5"/>
      <c r="AS1329" s="5"/>
    </row>
    <row r="1330" spans="1:45" s="10" customFormat="1" ht="12.75" customHeight="1">
      <c r="A1330" s="11"/>
      <c r="B1330" s="11"/>
      <c r="C1330" s="11"/>
      <c r="O1330" s="116"/>
      <c r="P1330" s="116"/>
      <c r="Q1330" s="116"/>
      <c r="R1330" s="116"/>
      <c r="AF1330" s="5"/>
      <c r="AJ1330" s="5"/>
      <c r="AK1330" s="5"/>
      <c r="AP1330" s="5"/>
      <c r="AQ1330" s="5"/>
      <c r="AR1330" s="5"/>
      <c r="AS1330" s="5"/>
    </row>
    <row r="1331" spans="1:45" s="10" customFormat="1" ht="12.75" customHeight="1">
      <c r="A1331" s="11"/>
      <c r="B1331" s="11"/>
      <c r="C1331" s="11"/>
      <c r="O1331" s="116"/>
      <c r="P1331" s="116"/>
      <c r="Q1331" s="116"/>
      <c r="R1331" s="116"/>
      <c r="AF1331" s="5"/>
      <c r="AJ1331" s="5"/>
      <c r="AK1331" s="5"/>
      <c r="AP1331" s="5"/>
      <c r="AQ1331" s="5"/>
      <c r="AR1331" s="5"/>
      <c r="AS1331" s="5"/>
    </row>
    <row r="1332" spans="1:45" s="10" customFormat="1" ht="12.75" customHeight="1">
      <c r="A1332" s="11"/>
      <c r="B1332" s="11"/>
      <c r="C1332" s="11"/>
      <c r="O1332" s="116"/>
      <c r="P1332" s="116"/>
      <c r="Q1332" s="116"/>
      <c r="R1332" s="116"/>
      <c r="AF1332" s="5"/>
      <c r="AJ1332" s="5"/>
      <c r="AK1332" s="5"/>
      <c r="AP1332" s="5"/>
      <c r="AQ1332" s="5"/>
      <c r="AR1332" s="5"/>
      <c r="AS1332" s="5"/>
    </row>
    <row r="1333" spans="1:45" s="10" customFormat="1" ht="12.75" customHeight="1">
      <c r="A1333" s="11"/>
      <c r="B1333" s="11"/>
      <c r="C1333" s="11"/>
      <c r="O1333" s="116"/>
      <c r="P1333" s="116"/>
      <c r="Q1333" s="116"/>
      <c r="R1333" s="116"/>
      <c r="AF1333" s="5"/>
      <c r="AJ1333" s="5"/>
      <c r="AK1333" s="5"/>
      <c r="AP1333" s="5"/>
      <c r="AQ1333" s="5"/>
      <c r="AR1333" s="5"/>
      <c r="AS1333" s="5"/>
    </row>
    <row r="1334" spans="1:45" s="10" customFormat="1" ht="12.75" customHeight="1">
      <c r="A1334" s="11"/>
      <c r="B1334" s="11"/>
      <c r="C1334" s="11"/>
      <c r="O1334" s="116"/>
      <c r="P1334" s="116"/>
      <c r="Q1334" s="116"/>
      <c r="R1334" s="116"/>
      <c r="AF1334" s="5"/>
      <c r="AJ1334" s="5"/>
      <c r="AK1334" s="5"/>
      <c r="AP1334" s="5"/>
      <c r="AQ1334" s="5"/>
      <c r="AR1334" s="5"/>
      <c r="AS1334" s="5"/>
    </row>
    <row r="1335" spans="1:45" s="10" customFormat="1" ht="12.75" customHeight="1">
      <c r="A1335" s="11"/>
      <c r="B1335" s="11"/>
      <c r="C1335" s="11"/>
      <c r="O1335" s="116"/>
      <c r="P1335" s="116"/>
      <c r="Q1335" s="116"/>
      <c r="R1335" s="116"/>
      <c r="AF1335" s="5"/>
      <c r="AJ1335" s="5"/>
      <c r="AK1335" s="5"/>
      <c r="AP1335" s="5"/>
      <c r="AQ1335" s="5"/>
      <c r="AR1335" s="5"/>
      <c r="AS1335" s="5"/>
    </row>
    <row r="1336" spans="1:45" s="10" customFormat="1" ht="12.75" customHeight="1">
      <c r="A1336" s="11"/>
      <c r="B1336" s="11"/>
      <c r="C1336" s="11"/>
      <c r="O1336" s="116"/>
      <c r="P1336" s="116"/>
      <c r="Q1336" s="116"/>
      <c r="R1336" s="116"/>
      <c r="AF1336" s="5"/>
      <c r="AJ1336" s="5"/>
      <c r="AK1336" s="5"/>
      <c r="AP1336" s="5"/>
      <c r="AQ1336" s="5"/>
      <c r="AR1336" s="5"/>
      <c r="AS1336" s="5"/>
    </row>
    <row r="1337" spans="1:45" s="10" customFormat="1" ht="12.75" customHeight="1">
      <c r="A1337" s="11"/>
      <c r="B1337" s="11"/>
      <c r="C1337" s="11"/>
      <c r="O1337" s="116"/>
      <c r="P1337" s="116"/>
      <c r="Q1337" s="116"/>
      <c r="R1337" s="116"/>
      <c r="AF1337" s="5"/>
      <c r="AJ1337" s="5"/>
      <c r="AK1337" s="5"/>
      <c r="AP1337" s="5"/>
      <c r="AQ1337" s="5"/>
      <c r="AR1337" s="5"/>
      <c r="AS1337" s="5"/>
    </row>
    <row r="1338" spans="1:45" s="10" customFormat="1" ht="12.75" customHeight="1">
      <c r="A1338" s="11"/>
      <c r="B1338" s="11"/>
      <c r="C1338" s="11"/>
      <c r="O1338" s="116"/>
      <c r="P1338" s="116"/>
      <c r="Q1338" s="116"/>
      <c r="R1338" s="116"/>
      <c r="AF1338" s="5"/>
      <c r="AJ1338" s="5"/>
      <c r="AK1338" s="5"/>
      <c r="AP1338" s="5"/>
      <c r="AQ1338" s="5"/>
      <c r="AR1338" s="5"/>
      <c r="AS1338" s="5"/>
    </row>
    <row r="1339" spans="1:45" s="10" customFormat="1" ht="12.75" customHeight="1">
      <c r="A1339" s="11"/>
      <c r="B1339" s="11"/>
      <c r="C1339" s="11"/>
      <c r="O1339" s="116"/>
      <c r="P1339" s="116"/>
      <c r="Q1339" s="116"/>
      <c r="R1339" s="116"/>
      <c r="AF1339" s="5"/>
      <c r="AJ1339" s="5"/>
      <c r="AK1339" s="5"/>
      <c r="AP1339" s="5"/>
      <c r="AQ1339" s="5"/>
      <c r="AR1339" s="5"/>
      <c r="AS1339" s="5"/>
    </row>
    <row r="1340" spans="1:45" s="10" customFormat="1" ht="12.75" customHeight="1">
      <c r="A1340" s="11"/>
      <c r="B1340" s="11"/>
      <c r="C1340" s="11"/>
      <c r="O1340" s="116"/>
      <c r="P1340" s="116"/>
      <c r="Q1340" s="116"/>
      <c r="R1340" s="116"/>
      <c r="AF1340" s="5"/>
      <c r="AJ1340" s="5"/>
      <c r="AK1340" s="5"/>
      <c r="AP1340" s="5"/>
      <c r="AQ1340" s="5"/>
      <c r="AR1340" s="5"/>
      <c r="AS1340" s="5"/>
    </row>
    <row r="1341" spans="1:45" s="10" customFormat="1" ht="12.75" customHeight="1">
      <c r="A1341" s="11"/>
      <c r="B1341" s="11"/>
      <c r="C1341" s="11"/>
      <c r="O1341" s="116"/>
      <c r="P1341" s="116"/>
      <c r="Q1341" s="116"/>
      <c r="R1341" s="116"/>
      <c r="AF1341" s="5"/>
      <c r="AJ1341" s="5"/>
      <c r="AK1341" s="5"/>
      <c r="AP1341" s="5"/>
      <c r="AQ1341" s="5"/>
      <c r="AR1341" s="5"/>
      <c r="AS1341" s="5"/>
    </row>
    <row r="1342" spans="1:45" s="10" customFormat="1" ht="12.75" customHeight="1">
      <c r="A1342" s="11"/>
      <c r="B1342" s="11"/>
      <c r="C1342" s="11"/>
      <c r="O1342" s="116"/>
      <c r="P1342" s="116"/>
      <c r="Q1342" s="116"/>
      <c r="R1342" s="116"/>
      <c r="AF1342" s="5"/>
      <c r="AJ1342" s="5"/>
      <c r="AK1342" s="5"/>
      <c r="AP1342" s="5"/>
      <c r="AQ1342" s="5"/>
      <c r="AR1342" s="5"/>
      <c r="AS1342" s="5"/>
    </row>
    <row r="1343" spans="1:45" s="10" customFormat="1" ht="12.75" customHeight="1">
      <c r="A1343" s="11"/>
      <c r="B1343" s="11"/>
      <c r="C1343" s="11"/>
      <c r="O1343" s="116"/>
      <c r="P1343" s="116"/>
      <c r="Q1343" s="116"/>
      <c r="R1343" s="116"/>
      <c r="AF1343" s="5"/>
      <c r="AJ1343" s="5"/>
      <c r="AK1343" s="5"/>
      <c r="AP1343" s="5"/>
      <c r="AQ1343" s="5"/>
      <c r="AR1343" s="5"/>
      <c r="AS1343" s="5"/>
    </row>
    <row r="1344" spans="1:45" s="10" customFormat="1" ht="12.75" customHeight="1">
      <c r="A1344" s="11"/>
      <c r="B1344" s="11"/>
      <c r="C1344" s="11"/>
      <c r="O1344" s="116"/>
      <c r="P1344" s="116"/>
      <c r="Q1344" s="116"/>
      <c r="R1344" s="116"/>
      <c r="AF1344" s="5"/>
      <c r="AJ1344" s="5"/>
      <c r="AK1344" s="5"/>
      <c r="AP1344" s="5"/>
      <c r="AQ1344" s="5"/>
      <c r="AR1344" s="5"/>
      <c r="AS1344" s="5"/>
    </row>
    <row r="1345" spans="1:45" s="10" customFormat="1" ht="12.75" customHeight="1">
      <c r="A1345" s="11"/>
      <c r="B1345" s="11"/>
      <c r="C1345" s="11"/>
      <c r="O1345" s="116"/>
      <c r="P1345" s="116"/>
      <c r="Q1345" s="116"/>
      <c r="R1345" s="116"/>
      <c r="AF1345" s="5"/>
      <c r="AJ1345" s="5"/>
      <c r="AK1345" s="5"/>
      <c r="AP1345" s="5"/>
      <c r="AQ1345" s="5"/>
      <c r="AR1345" s="5"/>
      <c r="AS1345" s="5"/>
    </row>
    <row r="1346" spans="1:45" s="10" customFormat="1" ht="12.75" customHeight="1">
      <c r="A1346" s="11"/>
      <c r="B1346" s="11"/>
      <c r="C1346" s="11"/>
      <c r="O1346" s="116"/>
      <c r="P1346" s="116"/>
      <c r="Q1346" s="116"/>
      <c r="R1346" s="116"/>
      <c r="AF1346" s="5"/>
      <c r="AJ1346" s="5"/>
      <c r="AK1346" s="5"/>
      <c r="AP1346" s="5"/>
      <c r="AQ1346" s="5"/>
      <c r="AR1346" s="5"/>
      <c r="AS1346" s="5"/>
    </row>
    <row r="1347" spans="1:45" s="10" customFormat="1" ht="12.75" customHeight="1">
      <c r="A1347" s="11"/>
      <c r="B1347" s="11"/>
      <c r="C1347" s="11"/>
      <c r="O1347" s="116"/>
      <c r="P1347" s="116"/>
      <c r="Q1347" s="116"/>
      <c r="R1347" s="116"/>
      <c r="AF1347" s="5"/>
      <c r="AJ1347" s="5"/>
      <c r="AK1347" s="5"/>
      <c r="AP1347" s="5"/>
      <c r="AQ1347" s="5"/>
      <c r="AR1347" s="5"/>
      <c r="AS1347" s="5"/>
    </row>
    <row r="1348" spans="1:45" s="10" customFormat="1" ht="12.75" customHeight="1">
      <c r="A1348" s="11"/>
      <c r="B1348" s="11"/>
      <c r="C1348" s="11"/>
      <c r="O1348" s="116"/>
      <c r="P1348" s="116"/>
      <c r="Q1348" s="116"/>
      <c r="R1348" s="116"/>
      <c r="AF1348" s="5"/>
      <c r="AJ1348" s="5"/>
      <c r="AK1348" s="5"/>
      <c r="AP1348" s="5"/>
      <c r="AQ1348" s="5"/>
      <c r="AR1348" s="5"/>
      <c r="AS1348" s="5"/>
    </row>
    <row r="1349" spans="1:45" s="10" customFormat="1" ht="12.75" customHeight="1">
      <c r="A1349" s="11"/>
      <c r="B1349" s="11"/>
      <c r="C1349" s="11"/>
      <c r="O1349" s="116"/>
      <c r="P1349" s="116"/>
      <c r="Q1349" s="116"/>
      <c r="R1349" s="116"/>
      <c r="AF1349" s="5"/>
      <c r="AJ1349" s="5"/>
      <c r="AK1349" s="5"/>
      <c r="AP1349" s="5"/>
      <c r="AQ1349" s="5"/>
      <c r="AR1349" s="5"/>
      <c r="AS1349" s="5"/>
    </row>
    <row r="1350" spans="1:45" s="10" customFormat="1" ht="12.75" customHeight="1">
      <c r="A1350" s="11"/>
      <c r="B1350" s="11"/>
      <c r="C1350" s="11"/>
      <c r="O1350" s="116"/>
      <c r="P1350" s="116"/>
      <c r="Q1350" s="116"/>
      <c r="R1350" s="116"/>
      <c r="AF1350" s="5"/>
      <c r="AJ1350" s="5"/>
      <c r="AK1350" s="5"/>
      <c r="AP1350" s="5"/>
      <c r="AQ1350" s="5"/>
      <c r="AR1350" s="5"/>
      <c r="AS1350" s="5"/>
    </row>
    <row r="1351" spans="1:45" s="10" customFormat="1" ht="12.75" customHeight="1">
      <c r="A1351" s="11"/>
      <c r="B1351" s="11"/>
      <c r="C1351" s="11"/>
      <c r="O1351" s="116"/>
      <c r="P1351" s="116"/>
      <c r="Q1351" s="116"/>
      <c r="R1351" s="116"/>
      <c r="AF1351" s="5"/>
      <c r="AJ1351" s="5"/>
      <c r="AK1351" s="5"/>
      <c r="AP1351" s="5"/>
      <c r="AQ1351" s="5"/>
      <c r="AR1351" s="5"/>
      <c r="AS1351" s="5"/>
    </row>
    <row r="1352" spans="1:45" s="10" customFormat="1" ht="12.75" customHeight="1">
      <c r="A1352" s="11"/>
      <c r="B1352" s="11"/>
      <c r="C1352" s="11"/>
      <c r="O1352" s="116"/>
      <c r="P1352" s="116"/>
      <c r="Q1352" s="116"/>
      <c r="R1352" s="116"/>
      <c r="AF1352" s="5"/>
      <c r="AJ1352" s="5"/>
      <c r="AK1352" s="5"/>
      <c r="AP1352" s="5"/>
      <c r="AQ1352" s="5"/>
      <c r="AR1352" s="5"/>
      <c r="AS1352" s="5"/>
    </row>
    <row r="1353" spans="1:45" s="10" customFormat="1" ht="12.75" customHeight="1">
      <c r="A1353" s="11"/>
      <c r="B1353" s="11"/>
      <c r="C1353" s="11"/>
      <c r="O1353" s="116"/>
      <c r="P1353" s="116"/>
      <c r="Q1353" s="116"/>
      <c r="R1353" s="116"/>
      <c r="AF1353" s="5"/>
      <c r="AJ1353" s="5"/>
      <c r="AK1353" s="5"/>
      <c r="AP1353" s="5"/>
      <c r="AQ1353" s="5"/>
      <c r="AR1353" s="5"/>
      <c r="AS1353" s="5"/>
    </row>
    <row r="1354" spans="1:45" s="10" customFormat="1" ht="12.75" customHeight="1">
      <c r="A1354" s="11"/>
      <c r="B1354" s="11"/>
      <c r="C1354" s="11"/>
      <c r="O1354" s="116"/>
      <c r="P1354" s="116"/>
      <c r="Q1354" s="116"/>
      <c r="R1354" s="116"/>
      <c r="AF1354" s="5"/>
      <c r="AJ1354" s="5"/>
      <c r="AK1354" s="5"/>
      <c r="AP1354" s="5"/>
      <c r="AQ1354" s="5"/>
      <c r="AR1354" s="5"/>
      <c r="AS1354" s="5"/>
    </row>
    <row r="1355" spans="1:45" s="10" customFormat="1" ht="12.75" customHeight="1">
      <c r="A1355" s="11"/>
      <c r="B1355" s="11"/>
      <c r="C1355" s="11"/>
      <c r="O1355" s="116"/>
      <c r="P1355" s="116"/>
      <c r="Q1355" s="116"/>
      <c r="R1355" s="116"/>
      <c r="AF1355" s="5"/>
      <c r="AJ1355" s="5"/>
      <c r="AK1355" s="5"/>
      <c r="AP1355" s="5"/>
      <c r="AQ1355" s="5"/>
      <c r="AR1355" s="5"/>
      <c r="AS1355" s="5"/>
    </row>
    <row r="1356" spans="1:45" s="10" customFormat="1" ht="12.75" customHeight="1">
      <c r="A1356" s="11"/>
      <c r="B1356" s="11"/>
      <c r="C1356" s="11"/>
      <c r="O1356" s="116"/>
      <c r="P1356" s="116"/>
      <c r="Q1356" s="116"/>
      <c r="R1356" s="116"/>
      <c r="AF1356" s="5"/>
      <c r="AJ1356" s="5"/>
      <c r="AK1356" s="5"/>
      <c r="AP1356" s="5"/>
      <c r="AQ1356" s="5"/>
      <c r="AR1356" s="5"/>
      <c r="AS1356" s="5"/>
    </row>
    <row r="1357" spans="1:45" s="10" customFormat="1" ht="12.75" customHeight="1">
      <c r="A1357" s="11"/>
      <c r="B1357" s="11"/>
      <c r="C1357" s="11"/>
      <c r="O1357" s="116"/>
      <c r="P1357" s="116"/>
      <c r="Q1357" s="116"/>
      <c r="R1357" s="116"/>
      <c r="AF1357" s="5"/>
      <c r="AJ1357" s="5"/>
      <c r="AK1357" s="5"/>
      <c r="AP1357" s="5"/>
      <c r="AQ1357" s="5"/>
      <c r="AR1357" s="5"/>
      <c r="AS1357" s="5"/>
    </row>
    <row r="1358" spans="1:45" s="10" customFormat="1" ht="12.75" customHeight="1">
      <c r="A1358" s="11"/>
      <c r="B1358" s="11"/>
      <c r="C1358" s="11"/>
      <c r="O1358" s="116"/>
      <c r="P1358" s="116"/>
      <c r="Q1358" s="116"/>
      <c r="R1358" s="116"/>
      <c r="AF1358" s="5"/>
      <c r="AJ1358" s="5"/>
      <c r="AK1358" s="5"/>
      <c r="AP1358" s="5"/>
      <c r="AQ1358" s="5"/>
      <c r="AR1358" s="5"/>
      <c r="AS1358" s="5"/>
    </row>
    <row r="1359" spans="1:45" s="10" customFormat="1" ht="12.75" customHeight="1">
      <c r="A1359" s="11"/>
      <c r="B1359" s="11"/>
      <c r="C1359" s="11"/>
      <c r="O1359" s="116"/>
      <c r="P1359" s="116"/>
      <c r="Q1359" s="116"/>
      <c r="R1359" s="116"/>
      <c r="AF1359" s="5"/>
      <c r="AJ1359" s="5"/>
      <c r="AK1359" s="5"/>
      <c r="AP1359" s="5"/>
      <c r="AQ1359" s="5"/>
      <c r="AR1359" s="5"/>
      <c r="AS1359" s="5"/>
    </row>
    <row r="1360" spans="1:45" s="10" customFormat="1" ht="12.75" customHeight="1">
      <c r="A1360" s="11"/>
      <c r="B1360" s="11"/>
      <c r="C1360" s="11"/>
      <c r="O1360" s="116"/>
      <c r="P1360" s="116"/>
      <c r="Q1360" s="116"/>
      <c r="R1360" s="116"/>
      <c r="AF1360" s="5"/>
      <c r="AJ1360" s="5"/>
      <c r="AK1360" s="5"/>
      <c r="AP1360" s="5"/>
      <c r="AQ1360" s="5"/>
      <c r="AR1360" s="5"/>
      <c r="AS1360" s="5"/>
    </row>
    <row r="1361" spans="1:45" s="10" customFormat="1" ht="12.75" customHeight="1">
      <c r="A1361" s="11"/>
      <c r="B1361" s="11"/>
      <c r="C1361" s="11"/>
      <c r="O1361" s="116"/>
      <c r="P1361" s="116"/>
      <c r="Q1361" s="116"/>
      <c r="R1361" s="116"/>
      <c r="AF1361" s="5"/>
      <c r="AJ1361" s="5"/>
      <c r="AK1361" s="5"/>
      <c r="AP1361" s="5"/>
      <c r="AQ1361" s="5"/>
      <c r="AR1361" s="5"/>
      <c r="AS1361" s="5"/>
    </row>
    <row r="1362" spans="1:45" s="10" customFormat="1" ht="12.75" customHeight="1">
      <c r="A1362" s="11"/>
      <c r="B1362" s="11"/>
      <c r="C1362" s="11"/>
      <c r="O1362" s="116"/>
      <c r="P1362" s="116"/>
      <c r="Q1362" s="116"/>
      <c r="R1362" s="116"/>
      <c r="AF1362" s="5"/>
      <c r="AJ1362" s="5"/>
      <c r="AK1362" s="5"/>
      <c r="AP1362" s="5"/>
      <c r="AQ1362" s="5"/>
      <c r="AR1362" s="5"/>
      <c r="AS1362" s="5"/>
    </row>
    <row r="1363" spans="1:45" s="10" customFormat="1" ht="12.75" customHeight="1">
      <c r="A1363" s="11"/>
      <c r="B1363" s="11"/>
      <c r="C1363" s="11"/>
      <c r="O1363" s="116"/>
      <c r="P1363" s="116"/>
      <c r="Q1363" s="116"/>
      <c r="R1363" s="116"/>
      <c r="AF1363" s="5"/>
      <c r="AJ1363" s="5"/>
      <c r="AK1363" s="5"/>
      <c r="AP1363" s="5"/>
      <c r="AQ1363" s="5"/>
      <c r="AR1363" s="5"/>
      <c r="AS1363" s="5"/>
    </row>
    <row r="1364" spans="1:45" s="10" customFormat="1" ht="12.75" customHeight="1">
      <c r="A1364" s="11"/>
      <c r="B1364" s="11"/>
      <c r="C1364" s="11"/>
      <c r="O1364" s="116"/>
      <c r="P1364" s="116"/>
      <c r="Q1364" s="116"/>
      <c r="R1364" s="116"/>
      <c r="AF1364" s="5"/>
      <c r="AJ1364" s="5"/>
      <c r="AK1364" s="5"/>
      <c r="AP1364" s="5"/>
      <c r="AQ1364" s="5"/>
      <c r="AR1364" s="5"/>
      <c r="AS1364" s="5"/>
    </row>
    <row r="1365" spans="1:45" s="10" customFormat="1" ht="12.75" customHeight="1">
      <c r="A1365" s="11"/>
      <c r="B1365" s="11"/>
      <c r="C1365" s="11"/>
      <c r="O1365" s="116"/>
      <c r="P1365" s="116"/>
      <c r="Q1365" s="116"/>
      <c r="R1365" s="116"/>
      <c r="AF1365" s="5"/>
      <c r="AJ1365" s="5"/>
      <c r="AK1365" s="5"/>
      <c r="AP1365" s="5"/>
      <c r="AQ1365" s="5"/>
      <c r="AR1365" s="5"/>
      <c r="AS1365" s="5"/>
    </row>
    <row r="1366" spans="1:45" s="10" customFormat="1" ht="12.75" customHeight="1">
      <c r="A1366" s="11"/>
      <c r="B1366" s="11"/>
      <c r="C1366" s="11"/>
      <c r="O1366" s="116"/>
      <c r="P1366" s="116"/>
      <c r="Q1366" s="116"/>
      <c r="R1366" s="116"/>
      <c r="AF1366" s="5"/>
      <c r="AJ1366" s="5"/>
      <c r="AK1366" s="5"/>
      <c r="AP1366" s="5"/>
      <c r="AQ1366" s="5"/>
      <c r="AR1366" s="5"/>
      <c r="AS1366" s="5"/>
    </row>
    <row r="1367" spans="1:45" s="10" customFormat="1" ht="12.75" customHeight="1">
      <c r="A1367" s="11"/>
      <c r="B1367" s="11"/>
      <c r="C1367" s="11"/>
      <c r="O1367" s="116"/>
      <c r="P1367" s="116"/>
      <c r="Q1367" s="116"/>
      <c r="R1367" s="116"/>
      <c r="AF1367" s="5"/>
      <c r="AJ1367" s="5"/>
      <c r="AK1367" s="5"/>
      <c r="AP1367" s="5"/>
      <c r="AQ1367" s="5"/>
      <c r="AR1367" s="5"/>
      <c r="AS1367" s="5"/>
    </row>
    <row r="1368" spans="1:45" s="10" customFormat="1" ht="12.75" customHeight="1">
      <c r="A1368" s="11"/>
      <c r="B1368" s="11"/>
      <c r="C1368" s="11"/>
      <c r="O1368" s="116"/>
      <c r="P1368" s="116"/>
      <c r="Q1368" s="116"/>
      <c r="R1368" s="116"/>
      <c r="AF1368" s="5"/>
      <c r="AJ1368" s="5"/>
      <c r="AK1368" s="5"/>
      <c r="AP1368" s="5"/>
      <c r="AQ1368" s="5"/>
      <c r="AR1368" s="5"/>
      <c r="AS1368" s="5"/>
    </row>
    <row r="1369" spans="1:45" s="10" customFormat="1" ht="12.75" customHeight="1">
      <c r="A1369" s="11"/>
      <c r="B1369" s="11"/>
      <c r="C1369" s="11"/>
      <c r="O1369" s="116"/>
      <c r="P1369" s="116"/>
      <c r="Q1369" s="116"/>
      <c r="R1369" s="116"/>
      <c r="AF1369" s="5"/>
      <c r="AJ1369" s="5"/>
      <c r="AK1369" s="5"/>
      <c r="AP1369" s="5"/>
      <c r="AQ1369" s="5"/>
      <c r="AR1369" s="5"/>
      <c r="AS1369" s="5"/>
    </row>
    <row r="1370" spans="1:45" s="10" customFormat="1" ht="12.75" customHeight="1">
      <c r="A1370" s="11"/>
      <c r="B1370" s="11"/>
      <c r="C1370" s="11"/>
      <c r="O1370" s="116"/>
      <c r="P1370" s="116"/>
      <c r="Q1370" s="116"/>
      <c r="R1370" s="116"/>
      <c r="AF1370" s="5"/>
      <c r="AJ1370" s="5"/>
      <c r="AK1370" s="5"/>
      <c r="AP1370" s="5"/>
      <c r="AQ1370" s="5"/>
      <c r="AR1370" s="5"/>
      <c r="AS1370" s="5"/>
    </row>
    <row r="1371" spans="1:45" s="10" customFormat="1" ht="12.75" customHeight="1">
      <c r="A1371" s="11"/>
      <c r="B1371" s="11"/>
      <c r="C1371" s="11"/>
      <c r="O1371" s="116"/>
      <c r="P1371" s="116"/>
      <c r="Q1371" s="116"/>
      <c r="R1371" s="116"/>
      <c r="AF1371" s="5"/>
      <c r="AJ1371" s="5"/>
      <c r="AK1371" s="5"/>
      <c r="AP1371" s="5"/>
      <c r="AQ1371" s="5"/>
      <c r="AR1371" s="5"/>
      <c r="AS1371" s="5"/>
    </row>
    <row r="1372" spans="1:45" s="10" customFormat="1" ht="12.75" customHeight="1">
      <c r="A1372" s="11"/>
      <c r="B1372" s="11"/>
      <c r="C1372" s="11"/>
      <c r="O1372" s="116"/>
      <c r="P1372" s="116"/>
      <c r="Q1372" s="116"/>
      <c r="R1372" s="116"/>
      <c r="AF1372" s="5"/>
      <c r="AJ1372" s="5"/>
      <c r="AK1372" s="5"/>
      <c r="AP1372" s="5"/>
      <c r="AQ1372" s="5"/>
      <c r="AR1372" s="5"/>
      <c r="AS1372" s="5"/>
    </row>
    <row r="1373" spans="1:45" s="10" customFormat="1" ht="12.75" customHeight="1">
      <c r="A1373" s="11"/>
      <c r="B1373" s="11"/>
      <c r="C1373" s="11"/>
      <c r="O1373" s="116"/>
      <c r="P1373" s="116"/>
      <c r="Q1373" s="116"/>
      <c r="R1373" s="116"/>
      <c r="AF1373" s="5"/>
      <c r="AJ1373" s="5"/>
      <c r="AK1373" s="5"/>
      <c r="AP1373" s="5"/>
      <c r="AQ1373" s="5"/>
      <c r="AR1373" s="5"/>
      <c r="AS1373" s="5"/>
    </row>
    <row r="1374" spans="1:45" s="10" customFormat="1" ht="12.75" customHeight="1">
      <c r="A1374" s="11"/>
      <c r="B1374" s="11"/>
      <c r="C1374" s="11"/>
      <c r="O1374" s="116"/>
      <c r="P1374" s="116"/>
      <c r="Q1374" s="116"/>
      <c r="R1374" s="116"/>
      <c r="AF1374" s="5"/>
      <c r="AJ1374" s="5"/>
      <c r="AK1374" s="5"/>
      <c r="AP1374" s="5"/>
      <c r="AQ1374" s="5"/>
      <c r="AR1374" s="5"/>
      <c r="AS1374" s="5"/>
    </row>
    <row r="1375" spans="1:45" s="10" customFormat="1" ht="12.75" customHeight="1">
      <c r="A1375" s="11"/>
      <c r="B1375" s="11"/>
      <c r="C1375" s="11"/>
      <c r="O1375" s="116"/>
      <c r="P1375" s="116"/>
      <c r="Q1375" s="116"/>
      <c r="R1375" s="116"/>
      <c r="AF1375" s="5"/>
      <c r="AJ1375" s="5"/>
      <c r="AK1375" s="5"/>
      <c r="AP1375" s="5"/>
      <c r="AQ1375" s="5"/>
      <c r="AR1375" s="5"/>
      <c r="AS1375" s="5"/>
    </row>
    <row r="1376" spans="1:45" s="10" customFormat="1" ht="12.75" customHeight="1">
      <c r="A1376" s="11"/>
      <c r="B1376" s="11"/>
      <c r="C1376" s="11"/>
      <c r="O1376" s="116"/>
      <c r="P1376" s="116"/>
      <c r="Q1376" s="116"/>
      <c r="R1376" s="116"/>
      <c r="AF1376" s="5"/>
      <c r="AJ1376" s="5"/>
      <c r="AK1376" s="5"/>
      <c r="AP1376" s="5"/>
      <c r="AQ1376" s="5"/>
      <c r="AR1376" s="5"/>
      <c r="AS1376" s="5"/>
    </row>
    <row r="1377" spans="1:45" s="10" customFormat="1" ht="12.75" customHeight="1">
      <c r="A1377" s="11"/>
      <c r="B1377" s="11"/>
      <c r="C1377" s="11"/>
      <c r="O1377" s="116"/>
      <c r="P1377" s="116"/>
      <c r="Q1377" s="116"/>
      <c r="R1377" s="116"/>
      <c r="AF1377" s="5"/>
      <c r="AJ1377" s="5"/>
      <c r="AK1377" s="5"/>
      <c r="AP1377" s="5"/>
      <c r="AQ1377" s="5"/>
      <c r="AR1377" s="5"/>
      <c r="AS1377" s="5"/>
    </row>
    <row r="1378" spans="1:45" s="10" customFormat="1" ht="12.75" customHeight="1">
      <c r="A1378" s="11"/>
      <c r="B1378" s="11"/>
      <c r="C1378" s="11"/>
      <c r="O1378" s="116"/>
      <c r="P1378" s="116"/>
      <c r="Q1378" s="116"/>
      <c r="R1378" s="116"/>
      <c r="AF1378" s="5"/>
      <c r="AJ1378" s="5"/>
      <c r="AK1378" s="5"/>
      <c r="AP1378" s="5"/>
      <c r="AQ1378" s="5"/>
      <c r="AR1378" s="5"/>
      <c r="AS1378" s="5"/>
    </row>
    <row r="1379" spans="1:45" s="10" customFormat="1" ht="12.75" customHeight="1">
      <c r="A1379" s="11"/>
      <c r="B1379" s="11"/>
      <c r="C1379" s="11"/>
      <c r="O1379" s="116"/>
      <c r="P1379" s="116"/>
      <c r="Q1379" s="116"/>
      <c r="R1379" s="116"/>
      <c r="AF1379" s="5"/>
      <c r="AJ1379" s="5"/>
      <c r="AK1379" s="5"/>
      <c r="AP1379" s="5"/>
      <c r="AQ1379" s="5"/>
      <c r="AR1379" s="5"/>
      <c r="AS1379" s="5"/>
    </row>
    <row r="1380" spans="1:45" s="10" customFormat="1" ht="12.75" customHeight="1">
      <c r="A1380" s="11"/>
      <c r="B1380" s="11"/>
      <c r="C1380" s="11"/>
      <c r="O1380" s="116"/>
      <c r="P1380" s="116"/>
      <c r="Q1380" s="116"/>
      <c r="R1380" s="116"/>
      <c r="AF1380" s="5"/>
      <c r="AJ1380" s="5"/>
      <c r="AK1380" s="5"/>
      <c r="AP1380" s="5"/>
      <c r="AQ1380" s="5"/>
      <c r="AR1380" s="5"/>
      <c r="AS1380" s="5"/>
    </row>
    <row r="1381" spans="1:45" s="10" customFormat="1" ht="12.75" customHeight="1">
      <c r="A1381" s="11"/>
      <c r="B1381" s="11"/>
      <c r="C1381" s="11"/>
      <c r="O1381" s="116"/>
      <c r="P1381" s="116"/>
      <c r="Q1381" s="116"/>
      <c r="R1381" s="116"/>
      <c r="AF1381" s="5"/>
      <c r="AJ1381" s="5"/>
      <c r="AK1381" s="5"/>
      <c r="AP1381" s="5"/>
      <c r="AQ1381" s="5"/>
      <c r="AR1381" s="5"/>
      <c r="AS1381" s="5"/>
    </row>
    <row r="1382" spans="1:45" s="10" customFormat="1" ht="12.75" customHeight="1">
      <c r="A1382" s="11"/>
      <c r="B1382" s="11"/>
      <c r="C1382" s="11"/>
      <c r="O1382" s="116"/>
      <c r="P1382" s="116"/>
      <c r="Q1382" s="116"/>
      <c r="R1382" s="116"/>
      <c r="AF1382" s="5"/>
      <c r="AJ1382" s="5"/>
      <c r="AK1382" s="5"/>
      <c r="AP1382" s="5"/>
      <c r="AQ1382" s="5"/>
      <c r="AR1382" s="5"/>
      <c r="AS1382" s="5"/>
    </row>
    <row r="1383" spans="1:45" s="10" customFormat="1" ht="12.75" customHeight="1">
      <c r="A1383" s="11"/>
      <c r="B1383" s="11"/>
      <c r="C1383" s="11"/>
      <c r="O1383" s="116"/>
      <c r="P1383" s="116"/>
      <c r="Q1383" s="116"/>
      <c r="R1383" s="116"/>
      <c r="AF1383" s="5"/>
      <c r="AJ1383" s="5"/>
      <c r="AK1383" s="5"/>
      <c r="AP1383" s="5"/>
      <c r="AQ1383" s="5"/>
      <c r="AR1383" s="5"/>
      <c r="AS1383" s="5"/>
    </row>
    <row r="1384" spans="1:45" s="10" customFormat="1" ht="12.75" customHeight="1">
      <c r="A1384" s="11"/>
      <c r="B1384" s="11"/>
      <c r="C1384" s="11"/>
      <c r="O1384" s="116"/>
      <c r="P1384" s="116"/>
      <c r="Q1384" s="116"/>
      <c r="R1384" s="116"/>
      <c r="AF1384" s="5"/>
      <c r="AJ1384" s="5"/>
      <c r="AK1384" s="5"/>
      <c r="AP1384" s="5"/>
      <c r="AQ1384" s="5"/>
      <c r="AR1384" s="5"/>
      <c r="AS1384" s="5"/>
    </row>
    <row r="1385" spans="1:45" s="10" customFormat="1" ht="12.75" customHeight="1">
      <c r="A1385" s="11"/>
      <c r="B1385" s="11"/>
      <c r="C1385" s="11"/>
      <c r="O1385" s="116"/>
      <c r="P1385" s="116"/>
      <c r="Q1385" s="116"/>
      <c r="R1385" s="116"/>
      <c r="AF1385" s="5"/>
      <c r="AJ1385" s="5"/>
      <c r="AK1385" s="5"/>
      <c r="AP1385" s="5"/>
      <c r="AQ1385" s="5"/>
      <c r="AR1385" s="5"/>
      <c r="AS1385" s="5"/>
    </row>
    <row r="1386" spans="1:45" s="10" customFormat="1" ht="12.75" customHeight="1">
      <c r="A1386" s="11"/>
      <c r="B1386" s="11"/>
      <c r="C1386" s="11"/>
      <c r="O1386" s="116"/>
      <c r="P1386" s="116"/>
      <c r="Q1386" s="116"/>
      <c r="R1386" s="116"/>
      <c r="AF1386" s="5"/>
      <c r="AJ1386" s="5"/>
      <c r="AK1386" s="5"/>
      <c r="AP1386" s="5"/>
      <c r="AQ1386" s="5"/>
      <c r="AR1386" s="5"/>
      <c r="AS1386" s="5"/>
    </row>
    <row r="1387" spans="1:45" s="10" customFormat="1" ht="12.75" customHeight="1">
      <c r="A1387" s="11"/>
      <c r="B1387" s="11"/>
      <c r="C1387" s="11"/>
      <c r="O1387" s="116"/>
      <c r="P1387" s="116"/>
      <c r="Q1387" s="116"/>
      <c r="R1387" s="116"/>
      <c r="AF1387" s="5"/>
      <c r="AJ1387" s="5"/>
      <c r="AK1387" s="5"/>
      <c r="AP1387" s="5"/>
      <c r="AQ1387" s="5"/>
      <c r="AR1387" s="5"/>
      <c r="AS1387" s="5"/>
    </row>
    <row r="1388" spans="1:45" s="10" customFormat="1" ht="12.75" customHeight="1">
      <c r="A1388" s="11"/>
      <c r="B1388" s="11"/>
      <c r="C1388" s="11"/>
      <c r="O1388" s="116"/>
      <c r="P1388" s="116"/>
      <c r="Q1388" s="116"/>
      <c r="R1388" s="116"/>
      <c r="AF1388" s="5"/>
      <c r="AJ1388" s="5"/>
      <c r="AK1388" s="5"/>
      <c r="AP1388" s="5"/>
      <c r="AQ1388" s="5"/>
      <c r="AR1388" s="5"/>
      <c r="AS1388" s="5"/>
    </row>
    <row r="1389" spans="1:45" s="10" customFormat="1" ht="12.75" customHeight="1">
      <c r="A1389" s="11"/>
      <c r="B1389" s="11"/>
      <c r="C1389" s="11"/>
      <c r="O1389" s="116"/>
      <c r="P1389" s="116"/>
      <c r="Q1389" s="116"/>
      <c r="R1389" s="116"/>
      <c r="AF1389" s="5"/>
      <c r="AJ1389" s="5"/>
      <c r="AK1389" s="5"/>
      <c r="AP1389" s="5"/>
      <c r="AQ1389" s="5"/>
      <c r="AR1389" s="5"/>
      <c r="AS1389" s="5"/>
    </row>
    <row r="1390" spans="1:45" s="10" customFormat="1" ht="12.75" customHeight="1">
      <c r="A1390" s="11"/>
      <c r="B1390" s="11"/>
      <c r="C1390" s="11"/>
      <c r="O1390" s="116"/>
      <c r="P1390" s="116"/>
      <c r="Q1390" s="116"/>
      <c r="R1390" s="116"/>
      <c r="AF1390" s="5"/>
      <c r="AJ1390" s="5"/>
      <c r="AK1390" s="5"/>
      <c r="AP1390" s="5"/>
      <c r="AQ1390" s="5"/>
      <c r="AR1390" s="5"/>
      <c r="AS1390" s="5"/>
    </row>
    <row r="1391" spans="1:45" s="10" customFormat="1" ht="12.75" customHeight="1">
      <c r="A1391" s="11"/>
      <c r="B1391" s="11"/>
      <c r="C1391" s="11"/>
      <c r="O1391" s="116"/>
      <c r="P1391" s="116"/>
      <c r="Q1391" s="116"/>
      <c r="R1391" s="116"/>
      <c r="AF1391" s="5"/>
      <c r="AJ1391" s="5"/>
      <c r="AK1391" s="5"/>
      <c r="AP1391" s="5"/>
      <c r="AQ1391" s="5"/>
      <c r="AR1391" s="5"/>
      <c r="AS1391" s="5"/>
    </row>
    <row r="1392" spans="1:45" s="10" customFormat="1" ht="12.75" customHeight="1">
      <c r="A1392" s="11"/>
      <c r="B1392" s="11"/>
      <c r="C1392" s="11"/>
      <c r="O1392" s="116"/>
      <c r="P1392" s="116"/>
      <c r="Q1392" s="116"/>
      <c r="R1392" s="116"/>
      <c r="AF1392" s="5"/>
      <c r="AJ1392" s="5"/>
      <c r="AK1392" s="5"/>
      <c r="AP1392" s="5"/>
      <c r="AQ1392" s="5"/>
      <c r="AR1392" s="5"/>
      <c r="AS1392" s="5"/>
    </row>
    <row r="1393" spans="1:45" s="10" customFormat="1" ht="12.75" customHeight="1">
      <c r="A1393" s="11"/>
      <c r="B1393" s="11"/>
      <c r="C1393" s="11"/>
      <c r="O1393" s="116"/>
      <c r="P1393" s="116"/>
      <c r="Q1393" s="116"/>
      <c r="R1393" s="116"/>
      <c r="AF1393" s="5"/>
      <c r="AJ1393" s="5"/>
      <c r="AK1393" s="5"/>
      <c r="AP1393" s="5"/>
      <c r="AQ1393" s="5"/>
      <c r="AR1393" s="5"/>
      <c r="AS1393" s="5"/>
    </row>
    <row r="1394" spans="1:45" s="10" customFormat="1" ht="12.75" customHeight="1">
      <c r="A1394" s="11"/>
      <c r="B1394" s="11"/>
      <c r="C1394" s="11"/>
      <c r="O1394" s="116"/>
      <c r="P1394" s="116"/>
      <c r="Q1394" s="116"/>
      <c r="R1394" s="116"/>
      <c r="AF1394" s="5"/>
      <c r="AJ1394" s="5"/>
      <c r="AK1394" s="5"/>
      <c r="AP1394" s="5"/>
      <c r="AQ1394" s="5"/>
      <c r="AR1394" s="5"/>
      <c r="AS1394" s="5"/>
    </row>
    <row r="1395" spans="1:45" s="10" customFormat="1" ht="12.75" customHeight="1">
      <c r="A1395" s="11"/>
      <c r="B1395" s="11"/>
      <c r="C1395" s="11"/>
      <c r="O1395" s="116"/>
      <c r="P1395" s="116"/>
      <c r="Q1395" s="116"/>
      <c r="R1395" s="116"/>
      <c r="AF1395" s="5"/>
      <c r="AJ1395" s="5"/>
      <c r="AK1395" s="5"/>
      <c r="AP1395" s="5"/>
      <c r="AQ1395" s="5"/>
      <c r="AR1395" s="5"/>
      <c r="AS1395" s="5"/>
    </row>
    <row r="1396" spans="1:45" s="10" customFormat="1" ht="12.75" customHeight="1">
      <c r="A1396" s="11"/>
      <c r="B1396" s="11"/>
      <c r="C1396" s="11"/>
      <c r="O1396" s="116"/>
      <c r="P1396" s="116"/>
      <c r="Q1396" s="116"/>
      <c r="R1396" s="116"/>
      <c r="AF1396" s="5"/>
      <c r="AJ1396" s="5"/>
      <c r="AK1396" s="5"/>
      <c r="AP1396" s="5"/>
      <c r="AQ1396" s="5"/>
      <c r="AR1396" s="5"/>
      <c r="AS1396" s="5"/>
    </row>
    <row r="1397" spans="1:45" s="10" customFormat="1" ht="12.75" customHeight="1">
      <c r="A1397" s="11"/>
      <c r="B1397" s="11"/>
      <c r="C1397" s="11"/>
      <c r="O1397" s="116"/>
      <c r="P1397" s="116"/>
      <c r="Q1397" s="116"/>
      <c r="R1397" s="116"/>
      <c r="AF1397" s="5"/>
      <c r="AJ1397" s="5"/>
      <c r="AK1397" s="5"/>
      <c r="AP1397" s="5"/>
      <c r="AQ1397" s="5"/>
      <c r="AR1397" s="5"/>
      <c r="AS1397" s="5"/>
    </row>
    <row r="1398" spans="1:45" s="10" customFormat="1" ht="12.75" customHeight="1">
      <c r="A1398" s="11"/>
      <c r="B1398" s="11"/>
      <c r="C1398" s="11"/>
      <c r="O1398" s="116"/>
      <c r="P1398" s="116"/>
      <c r="Q1398" s="116"/>
      <c r="R1398" s="116"/>
      <c r="AF1398" s="5"/>
      <c r="AJ1398" s="5"/>
      <c r="AK1398" s="5"/>
      <c r="AP1398" s="5"/>
      <c r="AQ1398" s="5"/>
      <c r="AR1398" s="5"/>
      <c r="AS1398" s="5"/>
    </row>
    <row r="1399" spans="1:45" s="10" customFormat="1" ht="12.75" customHeight="1">
      <c r="A1399" s="11"/>
      <c r="B1399" s="11"/>
      <c r="C1399" s="11"/>
      <c r="O1399" s="116"/>
      <c r="P1399" s="116"/>
      <c r="Q1399" s="116"/>
      <c r="R1399" s="116"/>
      <c r="AF1399" s="5"/>
      <c r="AJ1399" s="5"/>
      <c r="AK1399" s="5"/>
      <c r="AP1399" s="5"/>
      <c r="AQ1399" s="5"/>
      <c r="AR1399" s="5"/>
      <c r="AS1399" s="5"/>
    </row>
    <row r="1400" spans="1:45" s="10" customFormat="1" ht="12.75" customHeight="1">
      <c r="A1400" s="11"/>
      <c r="B1400" s="11"/>
      <c r="C1400" s="11"/>
      <c r="O1400" s="116"/>
      <c r="P1400" s="116"/>
      <c r="Q1400" s="116"/>
      <c r="R1400" s="116"/>
      <c r="AF1400" s="5"/>
      <c r="AJ1400" s="5"/>
      <c r="AK1400" s="5"/>
      <c r="AP1400" s="5"/>
      <c r="AQ1400" s="5"/>
      <c r="AR1400" s="5"/>
      <c r="AS1400" s="5"/>
    </row>
    <row r="1401" spans="1:45" s="10" customFormat="1" ht="12.75" customHeight="1">
      <c r="A1401" s="11"/>
      <c r="B1401" s="11"/>
      <c r="C1401" s="11"/>
      <c r="O1401" s="116"/>
      <c r="P1401" s="116"/>
      <c r="Q1401" s="116"/>
      <c r="R1401" s="116"/>
      <c r="AF1401" s="5"/>
      <c r="AJ1401" s="5"/>
      <c r="AK1401" s="5"/>
      <c r="AP1401" s="5"/>
      <c r="AQ1401" s="5"/>
      <c r="AR1401" s="5"/>
      <c r="AS1401" s="5"/>
    </row>
    <row r="1402" spans="1:45" s="10" customFormat="1" ht="12.75" customHeight="1">
      <c r="A1402" s="11"/>
      <c r="B1402" s="11"/>
      <c r="C1402" s="11"/>
      <c r="O1402" s="116"/>
      <c r="P1402" s="116"/>
      <c r="Q1402" s="116"/>
      <c r="R1402" s="116"/>
      <c r="AF1402" s="5"/>
      <c r="AJ1402" s="5"/>
      <c r="AK1402" s="5"/>
      <c r="AP1402" s="5"/>
      <c r="AQ1402" s="5"/>
      <c r="AR1402" s="5"/>
      <c r="AS1402" s="5"/>
    </row>
    <row r="1403" spans="1:45" s="10" customFormat="1" ht="12.75" customHeight="1">
      <c r="A1403" s="11"/>
      <c r="B1403" s="11"/>
      <c r="C1403" s="11"/>
      <c r="O1403" s="116"/>
      <c r="P1403" s="116"/>
      <c r="Q1403" s="116"/>
      <c r="R1403" s="116"/>
      <c r="AF1403" s="5"/>
      <c r="AJ1403" s="5"/>
      <c r="AK1403" s="5"/>
      <c r="AP1403" s="5"/>
      <c r="AQ1403" s="5"/>
      <c r="AR1403" s="5"/>
      <c r="AS1403" s="5"/>
    </row>
    <row r="1404" spans="1:45" s="10" customFormat="1" ht="12.75" customHeight="1">
      <c r="A1404" s="11"/>
      <c r="B1404" s="11"/>
      <c r="C1404" s="11"/>
      <c r="O1404" s="116"/>
      <c r="P1404" s="116"/>
      <c r="Q1404" s="116"/>
      <c r="R1404" s="116"/>
      <c r="AF1404" s="5"/>
      <c r="AJ1404" s="5"/>
      <c r="AK1404" s="5"/>
      <c r="AP1404" s="5"/>
      <c r="AQ1404" s="5"/>
      <c r="AR1404" s="5"/>
      <c r="AS1404" s="5"/>
    </row>
    <row r="1405" spans="1:45" s="10" customFormat="1" ht="12.75" customHeight="1">
      <c r="A1405" s="11"/>
      <c r="B1405" s="11"/>
      <c r="C1405" s="11"/>
      <c r="O1405" s="116"/>
      <c r="P1405" s="116"/>
      <c r="Q1405" s="116"/>
      <c r="R1405" s="116"/>
      <c r="AF1405" s="5"/>
      <c r="AJ1405" s="5"/>
      <c r="AK1405" s="5"/>
      <c r="AP1405" s="5"/>
      <c r="AQ1405" s="5"/>
      <c r="AR1405" s="5"/>
      <c r="AS1405" s="5"/>
    </row>
    <row r="1406" spans="1:45" s="10" customFormat="1" ht="12.75" customHeight="1">
      <c r="A1406" s="11"/>
      <c r="B1406" s="11"/>
      <c r="C1406" s="11"/>
      <c r="O1406" s="116"/>
      <c r="P1406" s="116"/>
      <c r="Q1406" s="116"/>
      <c r="R1406" s="116"/>
      <c r="AF1406" s="5"/>
      <c r="AJ1406" s="5"/>
      <c r="AK1406" s="5"/>
      <c r="AP1406" s="5"/>
      <c r="AQ1406" s="5"/>
      <c r="AR1406" s="5"/>
      <c r="AS1406" s="5"/>
    </row>
    <row r="1407" spans="1:45" s="10" customFormat="1" ht="12.75" customHeight="1">
      <c r="A1407" s="11"/>
      <c r="B1407" s="11"/>
      <c r="C1407" s="11"/>
      <c r="O1407" s="116"/>
      <c r="P1407" s="116"/>
      <c r="Q1407" s="116"/>
      <c r="R1407" s="116"/>
      <c r="AF1407" s="5"/>
      <c r="AJ1407" s="5"/>
      <c r="AK1407" s="5"/>
      <c r="AP1407" s="5"/>
      <c r="AQ1407" s="5"/>
      <c r="AR1407" s="5"/>
      <c r="AS1407" s="5"/>
    </row>
    <row r="1408" spans="1:45" s="10" customFormat="1" ht="12.75" customHeight="1">
      <c r="A1408" s="11"/>
      <c r="B1408" s="11"/>
      <c r="C1408" s="11"/>
      <c r="O1408" s="116"/>
      <c r="P1408" s="116"/>
      <c r="Q1408" s="116"/>
      <c r="R1408" s="116"/>
      <c r="AF1408" s="5"/>
      <c r="AJ1408" s="5"/>
      <c r="AK1408" s="5"/>
      <c r="AP1408" s="5"/>
      <c r="AQ1408" s="5"/>
      <c r="AR1408" s="5"/>
      <c r="AS1408" s="5"/>
    </row>
    <row r="1409" spans="1:45" s="10" customFormat="1" ht="12.75" customHeight="1">
      <c r="A1409" s="11"/>
      <c r="B1409" s="11"/>
      <c r="C1409" s="11"/>
      <c r="O1409" s="116"/>
      <c r="P1409" s="116"/>
      <c r="Q1409" s="116"/>
      <c r="R1409" s="116"/>
      <c r="AF1409" s="5"/>
      <c r="AJ1409" s="5"/>
      <c r="AK1409" s="5"/>
      <c r="AP1409" s="5"/>
      <c r="AQ1409" s="5"/>
      <c r="AR1409" s="5"/>
      <c r="AS1409" s="5"/>
    </row>
    <row r="1410" spans="1:45" s="10" customFormat="1" ht="12.75" customHeight="1">
      <c r="A1410" s="11"/>
      <c r="B1410" s="11"/>
      <c r="C1410" s="11"/>
      <c r="O1410" s="116"/>
      <c r="P1410" s="116"/>
      <c r="Q1410" s="116"/>
      <c r="R1410" s="116"/>
      <c r="AF1410" s="5"/>
      <c r="AJ1410" s="5"/>
      <c r="AK1410" s="5"/>
      <c r="AP1410" s="5"/>
      <c r="AQ1410" s="5"/>
      <c r="AR1410" s="5"/>
      <c r="AS1410" s="5"/>
    </row>
    <row r="1411" spans="1:45" s="10" customFormat="1" ht="12.75" customHeight="1">
      <c r="A1411" s="11"/>
      <c r="B1411" s="11"/>
      <c r="C1411" s="11"/>
      <c r="O1411" s="116"/>
      <c r="P1411" s="116"/>
      <c r="Q1411" s="116"/>
      <c r="R1411" s="116"/>
      <c r="AF1411" s="5"/>
      <c r="AJ1411" s="5"/>
      <c r="AK1411" s="5"/>
      <c r="AP1411" s="5"/>
      <c r="AQ1411" s="5"/>
      <c r="AR1411" s="5"/>
      <c r="AS1411" s="5"/>
    </row>
    <row r="1412" spans="1:45" s="10" customFormat="1" ht="12.75" customHeight="1">
      <c r="A1412" s="11"/>
      <c r="B1412" s="11"/>
      <c r="C1412" s="11"/>
      <c r="O1412" s="116"/>
      <c r="P1412" s="116"/>
      <c r="Q1412" s="116"/>
      <c r="R1412" s="116"/>
      <c r="AF1412" s="5"/>
      <c r="AJ1412" s="5"/>
      <c r="AK1412" s="5"/>
      <c r="AP1412" s="5"/>
      <c r="AQ1412" s="5"/>
      <c r="AR1412" s="5"/>
      <c r="AS1412" s="5"/>
    </row>
    <row r="1413" spans="1:45" s="10" customFormat="1" ht="12.75" customHeight="1">
      <c r="A1413" s="11"/>
      <c r="B1413" s="11"/>
      <c r="C1413" s="11"/>
      <c r="O1413" s="116"/>
      <c r="P1413" s="116"/>
      <c r="Q1413" s="116"/>
      <c r="R1413" s="116"/>
      <c r="AF1413" s="5"/>
      <c r="AJ1413" s="5"/>
      <c r="AK1413" s="5"/>
      <c r="AP1413" s="5"/>
      <c r="AQ1413" s="5"/>
      <c r="AR1413" s="5"/>
      <c r="AS1413" s="5"/>
    </row>
    <row r="1414" spans="1:45" s="10" customFormat="1" ht="12.75" customHeight="1">
      <c r="A1414" s="11"/>
      <c r="B1414" s="11"/>
      <c r="C1414" s="11"/>
      <c r="O1414" s="116"/>
      <c r="P1414" s="116"/>
      <c r="Q1414" s="116"/>
      <c r="R1414" s="116"/>
      <c r="AF1414" s="5"/>
      <c r="AJ1414" s="5"/>
      <c r="AK1414" s="5"/>
      <c r="AP1414" s="5"/>
      <c r="AQ1414" s="5"/>
      <c r="AR1414" s="5"/>
      <c r="AS1414" s="5"/>
    </row>
    <row r="1415" spans="1:45" s="10" customFormat="1" ht="12.75" customHeight="1">
      <c r="A1415" s="11"/>
      <c r="B1415" s="11"/>
      <c r="C1415" s="11"/>
      <c r="O1415" s="116"/>
      <c r="P1415" s="116"/>
      <c r="Q1415" s="116"/>
      <c r="R1415" s="116"/>
      <c r="AF1415" s="5"/>
      <c r="AJ1415" s="5"/>
      <c r="AK1415" s="5"/>
      <c r="AP1415" s="5"/>
      <c r="AQ1415" s="5"/>
      <c r="AR1415" s="5"/>
      <c r="AS1415" s="5"/>
    </row>
    <row r="1416" spans="1:45" s="10" customFormat="1" ht="12.75" customHeight="1">
      <c r="A1416" s="11"/>
      <c r="B1416" s="11"/>
      <c r="C1416" s="11"/>
      <c r="O1416" s="116"/>
      <c r="P1416" s="116"/>
      <c r="Q1416" s="116"/>
      <c r="R1416" s="116"/>
      <c r="AF1416" s="5"/>
      <c r="AJ1416" s="5"/>
      <c r="AK1416" s="5"/>
      <c r="AP1416" s="5"/>
      <c r="AQ1416" s="5"/>
      <c r="AR1416" s="5"/>
      <c r="AS1416" s="5"/>
    </row>
    <row r="1417" spans="1:45" s="10" customFormat="1" ht="12.75" customHeight="1">
      <c r="A1417" s="11"/>
      <c r="B1417" s="11"/>
      <c r="C1417" s="11"/>
      <c r="O1417" s="116"/>
      <c r="P1417" s="116"/>
      <c r="Q1417" s="116"/>
      <c r="R1417" s="116"/>
      <c r="AF1417" s="5"/>
      <c r="AJ1417" s="5"/>
      <c r="AK1417" s="5"/>
      <c r="AP1417" s="5"/>
      <c r="AQ1417" s="5"/>
      <c r="AR1417" s="5"/>
      <c r="AS1417" s="5"/>
    </row>
    <row r="1418" spans="1:45" s="10" customFormat="1" ht="12.75" customHeight="1">
      <c r="A1418" s="11"/>
      <c r="B1418" s="11"/>
      <c r="C1418" s="11"/>
      <c r="O1418" s="116"/>
      <c r="P1418" s="116"/>
      <c r="Q1418" s="116"/>
      <c r="R1418" s="116"/>
      <c r="AF1418" s="5"/>
      <c r="AJ1418" s="5"/>
      <c r="AK1418" s="5"/>
      <c r="AP1418" s="5"/>
      <c r="AQ1418" s="5"/>
      <c r="AR1418" s="5"/>
      <c r="AS1418" s="5"/>
    </row>
    <row r="1419" spans="1:45" s="10" customFormat="1" ht="12.75" customHeight="1">
      <c r="A1419" s="11"/>
      <c r="B1419" s="11"/>
      <c r="C1419" s="11"/>
      <c r="O1419" s="116"/>
      <c r="P1419" s="116"/>
      <c r="Q1419" s="116"/>
      <c r="R1419" s="116"/>
      <c r="AF1419" s="5"/>
      <c r="AJ1419" s="5"/>
      <c r="AK1419" s="5"/>
      <c r="AP1419" s="5"/>
      <c r="AQ1419" s="5"/>
      <c r="AR1419" s="5"/>
      <c r="AS1419" s="5"/>
    </row>
    <row r="1420" spans="1:45" s="10" customFormat="1" ht="12.75" customHeight="1">
      <c r="A1420" s="11"/>
      <c r="B1420" s="11"/>
      <c r="C1420" s="11"/>
      <c r="O1420" s="116"/>
      <c r="P1420" s="116"/>
      <c r="Q1420" s="116"/>
      <c r="R1420" s="116"/>
      <c r="AF1420" s="5"/>
      <c r="AJ1420" s="5"/>
      <c r="AK1420" s="5"/>
      <c r="AP1420" s="5"/>
      <c r="AQ1420" s="5"/>
      <c r="AR1420" s="5"/>
      <c r="AS1420" s="5"/>
    </row>
    <row r="1421" spans="1:45" s="10" customFormat="1" ht="12.75" customHeight="1">
      <c r="A1421" s="11"/>
      <c r="B1421" s="11"/>
      <c r="C1421" s="11"/>
      <c r="O1421" s="116"/>
      <c r="P1421" s="116"/>
      <c r="Q1421" s="116"/>
      <c r="R1421" s="116"/>
      <c r="AF1421" s="5"/>
      <c r="AJ1421" s="5"/>
      <c r="AK1421" s="5"/>
      <c r="AP1421" s="5"/>
      <c r="AQ1421" s="5"/>
      <c r="AR1421" s="5"/>
      <c r="AS1421" s="5"/>
    </row>
    <row r="1422" spans="1:45" s="10" customFormat="1" ht="12.75" customHeight="1">
      <c r="A1422" s="11"/>
      <c r="B1422" s="11"/>
      <c r="C1422" s="11"/>
      <c r="O1422" s="116"/>
      <c r="P1422" s="116"/>
      <c r="Q1422" s="116"/>
      <c r="R1422" s="116"/>
      <c r="AF1422" s="5"/>
      <c r="AJ1422" s="5"/>
      <c r="AK1422" s="5"/>
      <c r="AP1422" s="5"/>
      <c r="AQ1422" s="5"/>
      <c r="AR1422" s="5"/>
      <c r="AS1422" s="5"/>
    </row>
    <row r="1423" spans="1:45" s="10" customFormat="1" ht="12.75" customHeight="1">
      <c r="A1423" s="11"/>
      <c r="B1423" s="11"/>
      <c r="C1423" s="11"/>
      <c r="O1423" s="116"/>
      <c r="P1423" s="116"/>
      <c r="Q1423" s="116"/>
      <c r="R1423" s="116"/>
      <c r="AF1423" s="5"/>
      <c r="AJ1423" s="5"/>
      <c r="AK1423" s="5"/>
      <c r="AP1423" s="5"/>
      <c r="AQ1423" s="5"/>
      <c r="AR1423" s="5"/>
      <c r="AS1423" s="5"/>
    </row>
    <row r="1424" spans="1:45" s="10" customFormat="1" ht="12.75" customHeight="1">
      <c r="A1424" s="11"/>
      <c r="B1424" s="11"/>
      <c r="C1424" s="11"/>
      <c r="O1424" s="116"/>
      <c r="P1424" s="116"/>
      <c r="Q1424" s="116"/>
      <c r="R1424" s="116"/>
      <c r="AF1424" s="5"/>
      <c r="AJ1424" s="5"/>
      <c r="AK1424" s="5"/>
      <c r="AP1424" s="5"/>
      <c r="AQ1424" s="5"/>
      <c r="AR1424" s="5"/>
      <c r="AS1424" s="5"/>
    </row>
    <row r="1425" spans="1:45" s="10" customFormat="1" ht="12.75" customHeight="1">
      <c r="A1425" s="11"/>
      <c r="B1425" s="11"/>
      <c r="C1425" s="11"/>
      <c r="O1425" s="116"/>
      <c r="P1425" s="116"/>
      <c r="Q1425" s="116"/>
      <c r="R1425" s="116"/>
      <c r="AF1425" s="5"/>
      <c r="AJ1425" s="5"/>
      <c r="AK1425" s="5"/>
      <c r="AP1425" s="5"/>
      <c r="AQ1425" s="5"/>
      <c r="AR1425" s="5"/>
      <c r="AS1425" s="5"/>
    </row>
    <row r="1426" spans="1:45" s="10" customFormat="1" ht="12.75" customHeight="1">
      <c r="A1426" s="11"/>
      <c r="B1426" s="11"/>
      <c r="C1426" s="11"/>
      <c r="O1426" s="116"/>
      <c r="P1426" s="116"/>
      <c r="Q1426" s="116"/>
      <c r="R1426" s="116"/>
      <c r="AF1426" s="5"/>
      <c r="AJ1426" s="5"/>
      <c r="AK1426" s="5"/>
      <c r="AP1426" s="5"/>
      <c r="AQ1426" s="5"/>
      <c r="AR1426" s="5"/>
      <c r="AS1426" s="5"/>
    </row>
    <row r="1427" spans="1:45" s="10" customFormat="1" ht="12.75" customHeight="1">
      <c r="A1427" s="11"/>
      <c r="B1427" s="11"/>
      <c r="C1427" s="11"/>
      <c r="O1427" s="116"/>
      <c r="P1427" s="116"/>
      <c r="Q1427" s="116"/>
      <c r="R1427" s="116"/>
      <c r="AF1427" s="5"/>
      <c r="AJ1427" s="5"/>
      <c r="AK1427" s="5"/>
      <c r="AP1427" s="5"/>
      <c r="AQ1427" s="5"/>
      <c r="AR1427" s="5"/>
      <c r="AS1427" s="5"/>
    </row>
    <row r="1428" spans="1:45" s="10" customFormat="1" ht="12.75" customHeight="1">
      <c r="A1428" s="11"/>
      <c r="B1428" s="11"/>
      <c r="C1428" s="11"/>
      <c r="O1428" s="116"/>
      <c r="P1428" s="116"/>
      <c r="Q1428" s="116"/>
      <c r="R1428" s="116"/>
      <c r="AF1428" s="5"/>
      <c r="AJ1428" s="5"/>
      <c r="AK1428" s="5"/>
      <c r="AP1428" s="5"/>
      <c r="AQ1428" s="5"/>
      <c r="AR1428" s="5"/>
      <c r="AS1428" s="5"/>
    </row>
    <row r="1429" spans="1:45" s="10" customFormat="1" ht="12.75" customHeight="1">
      <c r="A1429" s="11"/>
      <c r="B1429" s="11"/>
      <c r="C1429" s="11"/>
      <c r="O1429" s="116"/>
      <c r="P1429" s="116"/>
      <c r="Q1429" s="116"/>
      <c r="R1429" s="116"/>
      <c r="AF1429" s="5"/>
      <c r="AJ1429" s="5"/>
      <c r="AK1429" s="5"/>
      <c r="AP1429" s="5"/>
      <c r="AQ1429" s="5"/>
      <c r="AR1429" s="5"/>
      <c r="AS1429" s="5"/>
    </row>
    <row r="1430" spans="1:45" s="10" customFormat="1" ht="12.75" customHeight="1">
      <c r="A1430" s="11"/>
      <c r="B1430" s="11"/>
      <c r="C1430" s="11"/>
      <c r="O1430" s="116"/>
      <c r="P1430" s="116"/>
      <c r="Q1430" s="116"/>
      <c r="R1430" s="116"/>
      <c r="AF1430" s="5"/>
      <c r="AJ1430" s="5"/>
      <c r="AK1430" s="5"/>
      <c r="AP1430" s="5"/>
      <c r="AQ1430" s="5"/>
      <c r="AR1430" s="5"/>
      <c r="AS1430" s="5"/>
    </row>
    <row r="1431" spans="1:45" s="10" customFormat="1" ht="12.75" customHeight="1">
      <c r="A1431" s="11"/>
      <c r="B1431" s="11"/>
      <c r="C1431" s="11"/>
      <c r="O1431" s="116"/>
      <c r="P1431" s="116"/>
      <c r="Q1431" s="116"/>
      <c r="R1431" s="116"/>
      <c r="AF1431" s="5"/>
      <c r="AJ1431" s="5"/>
      <c r="AK1431" s="5"/>
      <c r="AP1431" s="5"/>
      <c r="AQ1431" s="5"/>
      <c r="AR1431" s="5"/>
      <c r="AS1431" s="5"/>
    </row>
    <row r="1432" spans="1:45" s="10" customFormat="1" ht="12.75" customHeight="1">
      <c r="A1432" s="11"/>
      <c r="B1432" s="11"/>
      <c r="C1432" s="11"/>
      <c r="O1432" s="116"/>
      <c r="P1432" s="116"/>
      <c r="Q1432" s="116"/>
      <c r="R1432" s="116"/>
      <c r="AF1432" s="5"/>
      <c r="AJ1432" s="5"/>
      <c r="AK1432" s="5"/>
      <c r="AP1432" s="5"/>
      <c r="AQ1432" s="5"/>
      <c r="AR1432" s="5"/>
      <c r="AS1432" s="5"/>
    </row>
    <row r="1433" spans="1:45" s="10" customFormat="1" ht="12.75" customHeight="1">
      <c r="A1433" s="11"/>
      <c r="B1433" s="11"/>
      <c r="C1433" s="11"/>
      <c r="O1433" s="116"/>
      <c r="P1433" s="116"/>
      <c r="Q1433" s="116"/>
      <c r="R1433" s="116"/>
      <c r="AF1433" s="5"/>
      <c r="AJ1433" s="5"/>
      <c r="AK1433" s="5"/>
      <c r="AP1433" s="5"/>
      <c r="AQ1433" s="5"/>
      <c r="AR1433" s="5"/>
      <c r="AS1433" s="5"/>
    </row>
    <row r="1434" spans="1:45" s="10" customFormat="1" ht="12.75" customHeight="1">
      <c r="A1434" s="11"/>
      <c r="B1434" s="11"/>
      <c r="C1434" s="11"/>
      <c r="O1434" s="116"/>
      <c r="P1434" s="116"/>
      <c r="Q1434" s="116"/>
      <c r="R1434" s="116"/>
      <c r="AF1434" s="5"/>
      <c r="AJ1434" s="5"/>
      <c r="AK1434" s="5"/>
      <c r="AP1434" s="5"/>
      <c r="AQ1434" s="5"/>
      <c r="AR1434" s="5"/>
      <c r="AS1434" s="5"/>
    </row>
    <row r="1435" spans="1:45" s="10" customFormat="1" ht="12.75" customHeight="1">
      <c r="A1435" s="11"/>
      <c r="B1435" s="11"/>
      <c r="C1435" s="11"/>
      <c r="O1435" s="116"/>
      <c r="P1435" s="116"/>
      <c r="Q1435" s="116"/>
      <c r="R1435" s="116"/>
      <c r="AF1435" s="5"/>
      <c r="AJ1435" s="5"/>
      <c r="AK1435" s="5"/>
      <c r="AP1435" s="5"/>
      <c r="AQ1435" s="5"/>
      <c r="AR1435" s="5"/>
      <c r="AS1435" s="5"/>
    </row>
    <row r="1436" spans="1:45" s="10" customFormat="1" ht="12.75" customHeight="1">
      <c r="A1436" s="11"/>
      <c r="B1436" s="11"/>
      <c r="C1436" s="11"/>
      <c r="O1436" s="116"/>
      <c r="P1436" s="116"/>
      <c r="Q1436" s="116"/>
      <c r="R1436" s="116"/>
      <c r="AF1436" s="5"/>
      <c r="AJ1436" s="5"/>
      <c r="AK1436" s="5"/>
      <c r="AP1436" s="5"/>
      <c r="AQ1436" s="5"/>
      <c r="AR1436" s="5"/>
      <c r="AS1436" s="5"/>
    </row>
    <row r="1437" spans="1:45" s="10" customFormat="1" ht="12.75" customHeight="1">
      <c r="A1437" s="11"/>
      <c r="B1437" s="11"/>
      <c r="C1437" s="11"/>
      <c r="O1437" s="116"/>
      <c r="P1437" s="116"/>
      <c r="Q1437" s="116"/>
      <c r="R1437" s="116"/>
      <c r="AF1437" s="5"/>
      <c r="AJ1437" s="5"/>
      <c r="AK1437" s="5"/>
      <c r="AP1437" s="5"/>
      <c r="AQ1437" s="5"/>
      <c r="AR1437" s="5"/>
      <c r="AS1437" s="5"/>
    </row>
    <row r="1438" spans="1:45" s="10" customFormat="1" ht="12.75" customHeight="1">
      <c r="A1438" s="11"/>
      <c r="B1438" s="11"/>
      <c r="C1438" s="11"/>
      <c r="O1438" s="116"/>
      <c r="P1438" s="116"/>
      <c r="Q1438" s="116"/>
      <c r="R1438" s="116"/>
      <c r="AF1438" s="5"/>
      <c r="AJ1438" s="5"/>
      <c r="AK1438" s="5"/>
      <c r="AP1438" s="5"/>
      <c r="AQ1438" s="5"/>
      <c r="AR1438" s="5"/>
      <c r="AS1438" s="5"/>
    </row>
    <row r="1439" spans="1:45" s="10" customFormat="1" ht="12.75" customHeight="1">
      <c r="A1439" s="11"/>
      <c r="B1439" s="11"/>
      <c r="C1439" s="11"/>
      <c r="O1439" s="116"/>
      <c r="P1439" s="116"/>
      <c r="Q1439" s="116"/>
      <c r="R1439" s="116"/>
      <c r="AF1439" s="5"/>
      <c r="AJ1439" s="5"/>
      <c r="AK1439" s="5"/>
      <c r="AP1439" s="5"/>
      <c r="AQ1439" s="5"/>
      <c r="AR1439" s="5"/>
      <c r="AS1439" s="5"/>
    </row>
    <row r="1440" spans="1:45" s="10" customFormat="1" ht="12.75" customHeight="1">
      <c r="A1440" s="11"/>
      <c r="B1440" s="11"/>
      <c r="C1440" s="11"/>
      <c r="O1440" s="116"/>
      <c r="P1440" s="116"/>
      <c r="Q1440" s="116"/>
      <c r="R1440" s="116"/>
      <c r="AF1440" s="5"/>
      <c r="AJ1440" s="5"/>
      <c r="AK1440" s="5"/>
      <c r="AP1440" s="5"/>
      <c r="AQ1440" s="5"/>
      <c r="AR1440" s="5"/>
      <c r="AS1440" s="5"/>
    </row>
    <row r="1441" spans="1:45" s="10" customFormat="1" ht="12.75" customHeight="1">
      <c r="A1441" s="11"/>
      <c r="B1441" s="11"/>
      <c r="C1441" s="11"/>
      <c r="O1441" s="116"/>
      <c r="P1441" s="116"/>
      <c r="Q1441" s="116"/>
      <c r="R1441" s="116"/>
      <c r="AF1441" s="5"/>
      <c r="AJ1441" s="5"/>
      <c r="AK1441" s="5"/>
      <c r="AP1441" s="5"/>
      <c r="AQ1441" s="5"/>
      <c r="AR1441" s="5"/>
      <c r="AS1441" s="5"/>
    </row>
    <row r="1442" spans="1:45" s="10" customFormat="1" ht="12.75" customHeight="1">
      <c r="A1442" s="11"/>
      <c r="B1442" s="11"/>
      <c r="C1442" s="11"/>
      <c r="O1442" s="116"/>
      <c r="P1442" s="116"/>
      <c r="Q1442" s="116"/>
      <c r="R1442" s="116"/>
      <c r="AF1442" s="5"/>
      <c r="AJ1442" s="5"/>
      <c r="AK1442" s="5"/>
      <c r="AP1442" s="5"/>
      <c r="AQ1442" s="5"/>
      <c r="AR1442" s="5"/>
      <c r="AS1442" s="5"/>
    </row>
    <row r="1443" spans="1:45" s="10" customFormat="1" ht="12.75" customHeight="1">
      <c r="A1443" s="11"/>
      <c r="B1443" s="11"/>
      <c r="C1443" s="11"/>
      <c r="O1443" s="116"/>
      <c r="P1443" s="116"/>
      <c r="Q1443" s="116"/>
      <c r="R1443" s="116"/>
      <c r="AF1443" s="5"/>
      <c r="AJ1443" s="5"/>
      <c r="AK1443" s="5"/>
      <c r="AP1443" s="5"/>
      <c r="AQ1443" s="5"/>
      <c r="AR1443" s="5"/>
      <c r="AS1443" s="5"/>
    </row>
    <row r="1444" spans="1:45" s="10" customFormat="1" ht="12.75" customHeight="1">
      <c r="A1444" s="11"/>
      <c r="B1444" s="11"/>
      <c r="C1444" s="11"/>
      <c r="O1444" s="116"/>
      <c r="P1444" s="116"/>
      <c r="Q1444" s="116"/>
      <c r="R1444" s="116"/>
      <c r="AF1444" s="5"/>
      <c r="AJ1444" s="5"/>
      <c r="AK1444" s="5"/>
      <c r="AP1444" s="5"/>
      <c r="AQ1444" s="5"/>
      <c r="AR1444" s="5"/>
      <c r="AS1444" s="5"/>
    </row>
    <row r="1445" spans="1:45" s="10" customFormat="1" ht="12.75" customHeight="1">
      <c r="A1445" s="11"/>
      <c r="B1445" s="11"/>
      <c r="C1445" s="11"/>
      <c r="O1445" s="116"/>
      <c r="P1445" s="116"/>
      <c r="Q1445" s="116"/>
      <c r="R1445" s="116"/>
      <c r="AF1445" s="5"/>
      <c r="AJ1445" s="5"/>
      <c r="AK1445" s="5"/>
      <c r="AP1445" s="5"/>
      <c r="AQ1445" s="5"/>
      <c r="AR1445" s="5"/>
      <c r="AS1445" s="5"/>
    </row>
    <row r="1446" spans="1:45" s="10" customFormat="1" ht="12.75" customHeight="1">
      <c r="A1446" s="11"/>
      <c r="B1446" s="11"/>
      <c r="C1446" s="11"/>
      <c r="O1446" s="116"/>
      <c r="P1446" s="116"/>
      <c r="Q1446" s="116"/>
      <c r="R1446" s="116"/>
      <c r="AF1446" s="5"/>
      <c r="AJ1446" s="5"/>
      <c r="AK1446" s="5"/>
      <c r="AP1446" s="5"/>
      <c r="AQ1446" s="5"/>
      <c r="AR1446" s="5"/>
      <c r="AS1446" s="5"/>
    </row>
    <row r="1447" spans="1:45" s="10" customFormat="1" ht="12.75" customHeight="1">
      <c r="A1447" s="11"/>
      <c r="B1447" s="11"/>
      <c r="C1447" s="11"/>
      <c r="O1447" s="116"/>
      <c r="P1447" s="116"/>
      <c r="Q1447" s="116"/>
      <c r="R1447" s="116"/>
      <c r="AF1447" s="5"/>
      <c r="AJ1447" s="5"/>
      <c r="AK1447" s="5"/>
      <c r="AP1447" s="5"/>
      <c r="AQ1447" s="5"/>
      <c r="AR1447" s="5"/>
      <c r="AS1447" s="5"/>
    </row>
    <row r="1448" spans="1:45" s="10" customFormat="1" ht="12.75" customHeight="1">
      <c r="A1448" s="11"/>
      <c r="B1448" s="11"/>
      <c r="C1448" s="11"/>
      <c r="O1448" s="116"/>
      <c r="P1448" s="116"/>
      <c r="Q1448" s="116"/>
      <c r="R1448" s="116"/>
      <c r="AF1448" s="5"/>
      <c r="AJ1448" s="5"/>
      <c r="AK1448" s="5"/>
      <c r="AP1448" s="5"/>
      <c r="AQ1448" s="5"/>
      <c r="AR1448" s="5"/>
      <c r="AS1448" s="5"/>
    </row>
    <row r="1449" spans="1:45" s="10" customFormat="1" ht="12.75" customHeight="1">
      <c r="A1449" s="11"/>
      <c r="B1449" s="11"/>
      <c r="C1449" s="11"/>
      <c r="O1449" s="116"/>
      <c r="P1449" s="116"/>
      <c r="Q1449" s="116"/>
      <c r="R1449" s="116"/>
      <c r="AF1449" s="5"/>
      <c r="AJ1449" s="5"/>
      <c r="AK1449" s="5"/>
      <c r="AP1449" s="5"/>
      <c r="AQ1449" s="5"/>
      <c r="AR1449" s="5"/>
      <c r="AS1449" s="5"/>
    </row>
    <row r="1450" spans="1:45" s="10" customFormat="1" ht="12.75" customHeight="1">
      <c r="A1450" s="11"/>
      <c r="B1450" s="11"/>
      <c r="C1450" s="11"/>
      <c r="O1450" s="116"/>
      <c r="P1450" s="116"/>
      <c r="Q1450" s="116"/>
      <c r="R1450" s="116"/>
      <c r="AF1450" s="5"/>
      <c r="AJ1450" s="5"/>
      <c r="AK1450" s="5"/>
      <c r="AP1450" s="5"/>
      <c r="AQ1450" s="5"/>
      <c r="AR1450" s="5"/>
      <c r="AS1450" s="5"/>
    </row>
    <row r="1451" spans="1:45" s="10" customFormat="1" ht="12.75" customHeight="1">
      <c r="A1451" s="11"/>
      <c r="B1451" s="11"/>
      <c r="C1451" s="11"/>
      <c r="O1451" s="116"/>
      <c r="P1451" s="116"/>
      <c r="Q1451" s="116"/>
      <c r="R1451" s="116"/>
      <c r="AF1451" s="5"/>
      <c r="AJ1451" s="5"/>
      <c r="AK1451" s="5"/>
      <c r="AP1451" s="5"/>
      <c r="AQ1451" s="5"/>
      <c r="AR1451" s="5"/>
      <c r="AS1451" s="5"/>
    </row>
    <row r="1452" spans="1:45" s="10" customFormat="1" ht="12.75" customHeight="1">
      <c r="A1452" s="11"/>
      <c r="B1452" s="11"/>
      <c r="C1452" s="11"/>
      <c r="O1452" s="116"/>
      <c r="P1452" s="116"/>
      <c r="Q1452" s="116"/>
      <c r="R1452" s="116"/>
      <c r="AF1452" s="5"/>
      <c r="AJ1452" s="5"/>
      <c r="AK1452" s="5"/>
      <c r="AP1452" s="5"/>
      <c r="AQ1452" s="5"/>
      <c r="AR1452" s="5"/>
      <c r="AS1452" s="5"/>
    </row>
    <row r="1453" spans="1:45" s="10" customFormat="1" ht="12.75" customHeight="1">
      <c r="A1453" s="11"/>
      <c r="B1453" s="11"/>
      <c r="C1453" s="11"/>
      <c r="O1453" s="116"/>
      <c r="P1453" s="116"/>
      <c r="Q1453" s="116"/>
      <c r="R1453" s="116"/>
      <c r="AF1453" s="5"/>
      <c r="AJ1453" s="5"/>
      <c r="AK1453" s="5"/>
      <c r="AP1453" s="5"/>
      <c r="AQ1453" s="5"/>
      <c r="AR1453" s="5"/>
      <c r="AS1453" s="5"/>
    </row>
    <row r="1454" spans="1:45" s="10" customFormat="1" ht="12.75" customHeight="1">
      <c r="A1454" s="11"/>
      <c r="B1454" s="11"/>
      <c r="C1454" s="11"/>
      <c r="O1454" s="116"/>
      <c r="P1454" s="116"/>
      <c r="Q1454" s="116"/>
      <c r="R1454" s="116"/>
      <c r="AF1454" s="5"/>
      <c r="AJ1454" s="5"/>
      <c r="AK1454" s="5"/>
      <c r="AP1454" s="5"/>
      <c r="AQ1454" s="5"/>
      <c r="AR1454" s="5"/>
      <c r="AS1454" s="5"/>
    </row>
    <row r="1455" spans="1:45" s="10" customFormat="1" ht="12.75" customHeight="1">
      <c r="A1455" s="11"/>
      <c r="B1455" s="11"/>
      <c r="C1455" s="11"/>
      <c r="O1455" s="116"/>
      <c r="P1455" s="116"/>
      <c r="Q1455" s="116"/>
      <c r="R1455" s="116"/>
      <c r="AF1455" s="5"/>
      <c r="AJ1455" s="5"/>
      <c r="AK1455" s="5"/>
      <c r="AP1455" s="5"/>
      <c r="AQ1455" s="5"/>
      <c r="AR1455" s="5"/>
      <c r="AS1455" s="5"/>
    </row>
    <row r="1456" spans="1:45" s="10" customFormat="1" ht="12.75" customHeight="1">
      <c r="A1456" s="11"/>
      <c r="B1456" s="11"/>
      <c r="C1456" s="11"/>
      <c r="O1456" s="116"/>
      <c r="P1456" s="116"/>
      <c r="Q1456" s="116"/>
      <c r="R1456" s="116"/>
      <c r="AF1456" s="5"/>
      <c r="AJ1456" s="5"/>
      <c r="AK1456" s="5"/>
      <c r="AP1456" s="5"/>
      <c r="AQ1456" s="5"/>
      <c r="AR1456" s="5"/>
      <c r="AS1456" s="5"/>
    </row>
    <row r="1457" spans="1:45" s="10" customFormat="1" ht="12.75" customHeight="1">
      <c r="A1457" s="11"/>
      <c r="B1457" s="11"/>
      <c r="C1457" s="11"/>
      <c r="O1457" s="116"/>
      <c r="P1457" s="116"/>
      <c r="Q1457" s="116"/>
      <c r="R1457" s="116"/>
      <c r="AF1457" s="5"/>
      <c r="AJ1457" s="5"/>
      <c r="AK1457" s="5"/>
      <c r="AP1457" s="5"/>
      <c r="AQ1457" s="5"/>
      <c r="AR1457" s="5"/>
      <c r="AS1457" s="5"/>
    </row>
    <row r="1458" spans="1:45" s="10" customFormat="1" ht="12.75" customHeight="1">
      <c r="A1458" s="11"/>
      <c r="B1458" s="11"/>
      <c r="C1458" s="11"/>
      <c r="O1458" s="116"/>
      <c r="P1458" s="116"/>
      <c r="Q1458" s="116"/>
      <c r="R1458" s="116"/>
      <c r="AF1458" s="5"/>
      <c r="AJ1458" s="5"/>
      <c r="AK1458" s="5"/>
      <c r="AP1458" s="5"/>
      <c r="AQ1458" s="5"/>
      <c r="AR1458" s="5"/>
      <c r="AS1458" s="5"/>
    </row>
    <row r="1459" spans="1:45" s="10" customFormat="1" ht="12.75" customHeight="1">
      <c r="A1459" s="11"/>
      <c r="B1459" s="11"/>
      <c r="C1459" s="11"/>
      <c r="O1459" s="116"/>
      <c r="P1459" s="116"/>
      <c r="Q1459" s="116"/>
      <c r="R1459" s="116"/>
      <c r="AF1459" s="5"/>
      <c r="AJ1459" s="5"/>
      <c r="AK1459" s="5"/>
      <c r="AP1459" s="5"/>
      <c r="AQ1459" s="5"/>
      <c r="AR1459" s="5"/>
      <c r="AS1459" s="5"/>
    </row>
    <row r="1460" spans="1:45" s="10" customFormat="1" ht="12.75" customHeight="1">
      <c r="A1460" s="11"/>
      <c r="B1460" s="11"/>
      <c r="C1460" s="11"/>
      <c r="O1460" s="116"/>
      <c r="P1460" s="116"/>
      <c r="Q1460" s="116"/>
      <c r="R1460" s="116"/>
      <c r="AF1460" s="5"/>
      <c r="AJ1460" s="5"/>
      <c r="AK1460" s="5"/>
      <c r="AP1460" s="5"/>
      <c r="AQ1460" s="5"/>
      <c r="AR1460" s="5"/>
      <c r="AS1460" s="5"/>
    </row>
    <row r="1461" spans="1:45" s="10" customFormat="1" ht="12.75" customHeight="1">
      <c r="A1461" s="11"/>
      <c r="B1461" s="11"/>
      <c r="C1461" s="11"/>
      <c r="O1461" s="116"/>
      <c r="P1461" s="116"/>
      <c r="Q1461" s="116"/>
      <c r="R1461" s="116"/>
      <c r="AF1461" s="5"/>
      <c r="AJ1461" s="5"/>
      <c r="AK1461" s="5"/>
      <c r="AP1461" s="5"/>
      <c r="AQ1461" s="5"/>
      <c r="AR1461" s="5"/>
      <c r="AS1461" s="5"/>
    </row>
    <row r="1462" spans="1:45" s="10" customFormat="1" ht="12.75" customHeight="1">
      <c r="A1462" s="11"/>
      <c r="B1462" s="11"/>
      <c r="C1462" s="11"/>
      <c r="O1462" s="116"/>
      <c r="P1462" s="116"/>
      <c r="Q1462" s="116"/>
      <c r="R1462" s="116"/>
      <c r="AF1462" s="5"/>
      <c r="AJ1462" s="5"/>
      <c r="AK1462" s="5"/>
      <c r="AP1462" s="5"/>
      <c r="AQ1462" s="5"/>
      <c r="AR1462" s="5"/>
      <c r="AS1462" s="5"/>
    </row>
    <row r="1463" spans="1:45" s="10" customFormat="1" ht="12.75" customHeight="1">
      <c r="A1463" s="11"/>
      <c r="B1463" s="11"/>
      <c r="C1463" s="11"/>
      <c r="O1463" s="116"/>
      <c r="P1463" s="116"/>
      <c r="Q1463" s="116"/>
      <c r="R1463" s="116"/>
      <c r="AF1463" s="5"/>
      <c r="AJ1463" s="5"/>
      <c r="AK1463" s="5"/>
      <c r="AP1463" s="5"/>
      <c r="AQ1463" s="5"/>
      <c r="AR1463" s="5"/>
      <c r="AS1463" s="5"/>
    </row>
    <row r="1464" spans="1:45" s="10" customFormat="1" ht="12.75" customHeight="1">
      <c r="A1464" s="11"/>
      <c r="B1464" s="11"/>
      <c r="C1464" s="11"/>
      <c r="O1464" s="116"/>
      <c r="P1464" s="116"/>
      <c r="Q1464" s="116"/>
      <c r="R1464" s="116"/>
      <c r="AF1464" s="5"/>
      <c r="AJ1464" s="5"/>
      <c r="AK1464" s="5"/>
      <c r="AP1464" s="5"/>
      <c r="AQ1464" s="5"/>
      <c r="AR1464" s="5"/>
      <c r="AS1464" s="5"/>
    </row>
    <row r="1465" spans="1:45" s="10" customFormat="1" ht="12.75" customHeight="1">
      <c r="A1465" s="11"/>
      <c r="B1465" s="11"/>
      <c r="C1465" s="11"/>
      <c r="O1465" s="116"/>
      <c r="P1465" s="116"/>
      <c r="Q1465" s="116"/>
      <c r="R1465" s="116"/>
      <c r="AF1465" s="5"/>
      <c r="AJ1465" s="5"/>
      <c r="AK1465" s="5"/>
      <c r="AP1465" s="5"/>
      <c r="AQ1465" s="5"/>
      <c r="AR1465" s="5"/>
      <c r="AS1465" s="5"/>
    </row>
    <row r="1466" spans="1:45" s="10" customFormat="1" ht="12.75" customHeight="1">
      <c r="A1466" s="11"/>
      <c r="B1466" s="11"/>
      <c r="C1466" s="11"/>
      <c r="O1466" s="116"/>
      <c r="P1466" s="116"/>
      <c r="Q1466" s="116"/>
      <c r="R1466" s="116"/>
      <c r="AF1466" s="5"/>
      <c r="AJ1466" s="5"/>
      <c r="AK1466" s="5"/>
      <c r="AP1466" s="5"/>
      <c r="AQ1466" s="5"/>
      <c r="AR1466" s="5"/>
      <c r="AS1466" s="5"/>
    </row>
    <row r="1467" spans="1:45" s="10" customFormat="1" ht="12.75" customHeight="1">
      <c r="A1467" s="11"/>
      <c r="B1467" s="11"/>
      <c r="C1467" s="11"/>
      <c r="O1467" s="116"/>
      <c r="P1467" s="116"/>
      <c r="Q1467" s="116"/>
      <c r="R1467" s="116"/>
      <c r="AF1467" s="5"/>
      <c r="AJ1467" s="5"/>
      <c r="AK1467" s="5"/>
      <c r="AP1467" s="5"/>
      <c r="AQ1467" s="5"/>
      <c r="AR1467" s="5"/>
      <c r="AS1467" s="5"/>
    </row>
    <row r="1468" spans="1:45" s="10" customFormat="1" ht="12.75" customHeight="1">
      <c r="A1468" s="11"/>
      <c r="B1468" s="11"/>
      <c r="C1468" s="11"/>
      <c r="O1468" s="116"/>
      <c r="P1468" s="116"/>
      <c r="Q1468" s="116"/>
      <c r="R1468" s="116"/>
      <c r="AF1468" s="5"/>
      <c r="AJ1468" s="5"/>
      <c r="AK1468" s="5"/>
      <c r="AP1468" s="5"/>
      <c r="AQ1468" s="5"/>
      <c r="AR1468" s="5"/>
      <c r="AS1468" s="5"/>
    </row>
    <row r="1469" spans="1:45" s="10" customFormat="1" ht="12.75" customHeight="1">
      <c r="A1469" s="11"/>
      <c r="B1469" s="11"/>
      <c r="C1469" s="11"/>
      <c r="O1469" s="116"/>
      <c r="P1469" s="116"/>
      <c r="Q1469" s="116"/>
      <c r="R1469" s="116"/>
      <c r="AF1469" s="5"/>
      <c r="AJ1469" s="5"/>
      <c r="AK1469" s="5"/>
      <c r="AP1469" s="5"/>
      <c r="AQ1469" s="5"/>
      <c r="AR1469" s="5"/>
      <c r="AS1469" s="5"/>
    </row>
    <row r="1470" spans="1:45" s="10" customFormat="1" ht="12.75" customHeight="1">
      <c r="A1470" s="11"/>
      <c r="B1470" s="11"/>
      <c r="C1470" s="11"/>
      <c r="O1470" s="116"/>
      <c r="P1470" s="116"/>
      <c r="Q1470" s="116"/>
      <c r="R1470" s="116"/>
      <c r="AF1470" s="5"/>
      <c r="AJ1470" s="5"/>
      <c r="AK1470" s="5"/>
      <c r="AP1470" s="5"/>
      <c r="AQ1470" s="5"/>
      <c r="AR1470" s="5"/>
      <c r="AS1470" s="5"/>
    </row>
    <row r="1471" spans="1:45" s="10" customFormat="1" ht="12.75" customHeight="1">
      <c r="A1471" s="11"/>
      <c r="B1471" s="11"/>
      <c r="C1471" s="11"/>
      <c r="O1471" s="116"/>
      <c r="P1471" s="116"/>
      <c r="Q1471" s="116"/>
      <c r="R1471" s="116"/>
      <c r="AF1471" s="5"/>
      <c r="AJ1471" s="5"/>
      <c r="AK1471" s="5"/>
      <c r="AP1471" s="5"/>
      <c r="AQ1471" s="5"/>
      <c r="AR1471" s="5"/>
      <c r="AS1471" s="5"/>
    </row>
    <row r="1472" spans="1:45" s="10" customFormat="1" ht="12.75" customHeight="1">
      <c r="A1472" s="11"/>
      <c r="B1472" s="11"/>
      <c r="C1472" s="11"/>
      <c r="O1472" s="116"/>
      <c r="P1472" s="116"/>
      <c r="Q1472" s="116"/>
      <c r="R1472" s="116"/>
      <c r="AF1472" s="5"/>
      <c r="AJ1472" s="5"/>
      <c r="AK1472" s="5"/>
      <c r="AP1472" s="5"/>
      <c r="AQ1472" s="5"/>
      <c r="AR1472" s="5"/>
      <c r="AS1472" s="5"/>
    </row>
    <row r="1473" spans="1:45" s="10" customFormat="1" ht="12.75" customHeight="1">
      <c r="A1473" s="11"/>
      <c r="B1473" s="11"/>
      <c r="C1473" s="11"/>
      <c r="O1473" s="116"/>
      <c r="P1473" s="116"/>
      <c r="Q1473" s="116"/>
      <c r="R1473" s="116"/>
      <c r="AF1473" s="5"/>
      <c r="AJ1473" s="5"/>
      <c r="AK1473" s="5"/>
      <c r="AP1473" s="5"/>
      <c r="AQ1473" s="5"/>
      <c r="AR1473" s="5"/>
      <c r="AS1473" s="5"/>
    </row>
    <row r="1474" spans="1:45" s="10" customFormat="1" ht="12.75" customHeight="1">
      <c r="A1474" s="11"/>
      <c r="B1474" s="11"/>
      <c r="C1474" s="11"/>
      <c r="O1474" s="116"/>
      <c r="P1474" s="116"/>
      <c r="Q1474" s="116"/>
      <c r="R1474" s="116"/>
      <c r="AF1474" s="5"/>
      <c r="AJ1474" s="5"/>
      <c r="AK1474" s="5"/>
      <c r="AP1474" s="5"/>
      <c r="AQ1474" s="5"/>
      <c r="AR1474" s="5"/>
      <c r="AS1474" s="5"/>
    </row>
    <row r="1475" spans="1:45" s="10" customFormat="1" ht="12.75" customHeight="1">
      <c r="A1475" s="11"/>
      <c r="B1475" s="11"/>
      <c r="C1475" s="11"/>
      <c r="O1475" s="116"/>
      <c r="P1475" s="116"/>
      <c r="Q1475" s="116"/>
      <c r="R1475" s="116"/>
      <c r="AF1475" s="5"/>
      <c r="AJ1475" s="5"/>
      <c r="AK1475" s="5"/>
      <c r="AP1475" s="5"/>
      <c r="AQ1475" s="5"/>
      <c r="AR1475" s="5"/>
      <c r="AS1475" s="5"/>
    </row>
    <row r="1476" spans="1:45" s="10" customFormat="1" ht="12.75" customHeight="1">
      <c r="A1476" s="11"/>
      <c r="B1476" s="11"/>
      <c r="C1476" s="11"/>
      <c r="O1476" s="116"/>
      <c r="P1476" s="116"/>
      <c r="Q1476" s="116"/>
      <c r="R1476" s="116"/>
      <c r="AF1476" s="5"/>
      <c r="AJ1476" s="5"/>
      <c r="AK1476" s="5"/>
      <c r="AP1476" s="5"/>
      <c r="AQ1476" s="5"/>
      <c r="AR1476" s="5"/>
      <c r="AS1476" s="5"/>
    </row>
    <row r="1477" spans="1:45" s="10" customFormat="1" ht="12.75" customHeight="1">
      <c r="A1477" s="11"/>
      <c r="B1477" s="11"/>
      <c r="C1477" s="11"/>
      <c r="O1477" s="116"/>
      <c r="P1477" s="116"/>
      <c r="Q1477" s="116"/>
      <c r="R1477" s="116"/>
      <c r="AF1477" s="5"/>
      <c r="AJ1477" s="5"/>
      <c r="AK1477" s="5"/>
      <c r="AP1477" s="5"/>
      <c r="AQ1477" s="5"/>
      <c r="AR1477" s="5"/>
      <c r="AS1477" s="5"/>
    </row>
    <row r="1478" spans="1:45" s="10" customFormat="1" ht="12.75" customHeight="1">
      <c r="A1478" s="11"/>
      <c r="B1478" s="11"/>
      <c r="C1478" s="11"/>
      <c r="O1478" s="116"/>
      <c r="P1478" s="116"/>
      <c r="Q1478" s="116"/>
      <c r="R1478" s="116"/>
      <c r="AF1478" s="5"/>
      <c r="AJ1478" s="5"/>
      <c r="AK1478" s="5"/>
      <c r="AP1478" s="5"/>
      <c r="AQ1478" s="5"/>
      <c r="AR1478" s="5"/>
      <c r="AS1478" s="5"/>
    </row>
    <row r="1479" spans="1:45" s="10" customFormat="1" ht="12.75" customHeight="1">
      <c r="A1479" s="11"/>
      <c r="B1479" s="11"/>
      <c r="C1479" s="11"/>
      <c r="O1479" s="116"/>
      <c r="P1479" s="116"/>
      <c r="Q1479" s="116"/>
      <c r="R1479" s="116"/>
      <c r="AF1479" s="5"/>
      <c r="AJ1479" s="5"/>
      <c r="AK1479" s="5"/>
      <c r="AP1479" s="5"/>
      <c r="AQ1479" s="5"/>
      <c r="AR1479" s="5"/>
      <c r="AS1479" s="5"/>
    </row>
    <row r="1480" spans="1:45" s="10" customFormat="1" ht="12.75" customHeight="1">
      <c r="A1480" s="11"/>
      <c r="B1480" s="11"/>
      <c r="C1480" s="11"/>
      <c r="O1480" s="116"/>
      <c r="P1480" s="116"/>
      <c r="Q1480" s="116"/>
      <c r="R1480" s="116"/>
      <c r="AF1480" s="5"/>
      <c r="AJ1480" s="5"/>
      <c r="AK1480" s="5"/>
      <c r="AP1480" s="5"/>
      <c r="AQ1480" s="5"/>
      <c r="AR1480" s="5"/>
      <c r="AS1480" s="5"/>
    </row>
    <row r="1481" spans="1:45" s="10" customFormat="1" ht="12.75" customHeight="1">
      <c r="A1481" s="11"/>
      <c r="B1481" s="11"/>
      <c r="C1481" s="11"/>
      <c r="O1481" s="116"/>
      <c r="P1481" s="116"/>
      <c r="Q1481" s="116"/>
      <c r="R1481" s="116"/>
      <c r="AF1481" s="5"/>
      <c r="AJ1481" s="5"/>
      <c r="AK1481" s="5"/>
      <c r="AP1481" s="5"/>
      <c r="AQ1481" s="5"/>
      <c r="AR1481" s="5"/>
      <c r="AS1481" s="5"/>
    </row>
    <row r="1482" spans="1:45" s="10" customFormat="1" ht="12.75" customHeight="1">
      <c r="A1482" s="11"/>
      <c r="B1482" s="11"/>
      <c r="C1482" s="11"/>
      <c r="O1482" s="116"/>
      <c r="P1482" s="116"/>
      <c r="Q1482" s="116"/>
      <c r="R1482" s="116"/>
      <c r="AF1482" s="5"/>
      <c r="AJ1482" s="5"/>
      <c r="AK1482" s="5"/>
      <c r="AP1482" s="5"/>
      <c r="AQ1482" s="5"/>
      <c r="AR1482" s="5"/>
      <c r="AS1482" s="5"/>
    </row>
    <row r="1483" spans="1:45" s="10" customFormat="1" ht="12.75" customHeight="1">
      <c r="A1483" s="11"/>
      <c r="B1483" s="11"/>
      <c r="C1483" s="11"/>
      <c r="O1483" s="116"/>
      <c r="P1483" s="116"/>
      <c r="Q1483" s="116"/>
      <c r="R1483" s="116"/>
      <c r="AF1483" s="5"/>
      <c r="AJ1483" s="5"/>
      <c r="AK1483" s="5"/>
      <c r="AP1483" s="5"/>
      <c r="AQ1483" s="5"/>
      <c r="AR1483" s="5"/>
      <c r="AS1483" s="5"/>
    </row>
    <row r="1484" spans="1:45" s="10" customFormat="1" ht="12.75" customHeight="1">
      <c r="A1484" s="11"/>
      <c r="B1484" s="11"/>
      <c r="C1484" s="11"/>
      <c r="O1484" s="116"/>
      <c r="P1484" s="116"/>
      <c r="Q1484" s="116"/>
      <c r="R1484" s="116"/>
      <c r="AF1484" s="5"/>
      <c r="AJ1484" s="5"/>
      <c r="AK1484" s="5"/>
      <c r="AP1484" s="5"/>
      <c r="AQ1484" s="5"/>
      <c r="AR1484" s="5"/>
      <c r="AS1484" s="5"/>
    </row>
    <row r="1485" spans="1:45" s="10" customFormat="1" ht="12.75" customHeight="1">
      <c r="A1485" s="11"/>
      <c r="B1485" s="11"/>
      <c r="C1485" s="11"/>
      <c r="O1485" s="116"/>
      <c r="P1485" s="116"/>
      <c r="Q1485" s="116"/>
      <c r="R1485" s="116"/>
      <c r="AF1485" s="5"/>
      <c r="AJ1485" s="5"/>
      <c r="AK1485" s="5"/>
      <c r="AP1485" s="5"/>
      <c r="AQ1485" s="5"/>
      <c r="AR1485" s="5"/>
      <c r="AS1485" s="5"/>
    </row>
    <row r="1486" spans="1:45" s="10" customFormat="1" ht="12.75" customHeight="1">
      <c r="A1486" s="11"/>
      <c r="B1486" s="11"/>
      <c r="C1486" s="11"/>
      <c r="O1486" s="116"/>
      <c r="P1486" s="116"/>
      <c r="Q1486" s="116"/>
      <c r="R1486" s="116"/>
      <c r="AF1486" s="5"/>
      <c r="AJ1486" s="5"/>
      <c r="AK1486" s="5"/>
      <c r="AP1486" s="5"/>
      <c r="AQ1486" s="5"/>
      <c r="AR1486" s="5"/>
      <c r="AS1486" s="5"/>
    </row>
    <row r="1487" spans="1:45" s="10" customFormat="1" ht="12.75" customHeight="1">
      <c r="A1487" s="11"/>
      <c r="B1487" s="11"/>
      <c r="C1487" s="11"/>
      <c r="O1487" s="116"/>
      <c r="P1487" s="116"/>
      <c r="Q1487" s="116"/>
      <c r="R1487" s="116"/>
      <c r="AF1487" s="5"/>
      <c r="AJ1487" s="5"/>
      <c r="AK1487" s="5"/>
      <c r="AP1487" s="5"/>
      <c r="AQ1487" s="5"/>
      <c r="AR1487" s="5"/>
      <c r="AS1487" s="5"/>
    </row>
    <row r="1488" spans="1:45" s="10" customFormat="1" ht="12.75" customHeight="1">
      <c r="A1488" s="11"/>
      <c r="B1488" s="11"/>
      <c r="C1488" s="11"/>
      <c r="O1488" s="116"/>
      <c r="P1488" s="116"/>
      <c r="Q1488" s="116"/>
      <c r="R1488" s="116"/>
      <c r="AF1488" s="5"/>
      <c r="AJ1488" s="5"/>
      <c r="AK1488" s="5"/>
      <c r="AP1488" s="5"/>
      <c r="AQ1488" s="5"/>
      <c r="AR1488" s="5"/>
      <c r="AS1488" s="5"/>
    </row>
    <row r="1489" spans="1:45" s="10" customFormat="1" ht="12.75" customHeight="1">
      <c r="A1489" s="11"/>
      <c r="B1489" s="11"/>
      <c r="C1489" s="11"/>
      <c r="O1489" s="116"/>
      <c r="P1489" s="116"/>
      <c r="Q1489" s="116"/>
      <c r="R1489" s="116"/>
      <c r="AF1489" s="5"/>
      <c r="AJ1489" s="5"/>
      <c r="AK1489" s="5"/>
      <c r="AP1489" s="5"/>
      <c r="AQ1489" s="5"/>
      <c r="AR1489" s="5"/>
      <c r="AS1489" s="5"/>
    </row>
    <row r="1490" spans="1:45" s="10" customFormat="1" ht="12.75" customHeight="1">
      <c r="A1490" s="11"/>
      <c r="B1490" s="11"/>
      <c r="C1490" s="11"/>
      <c r="O1490" s="116"/>
      <c r="P1490" s="116"/>
      <c r="Q1490" s="116"/>
      <c r="R1490" s="116"/>
      <c r="AF1490" s="5"/>
      <c r="AJ1490" s="5"/>
      <c r="AK1490" s="5"/>
      <c r="AP1490" s="5"/>
      <c r="AQ1490" s="5"/>
      <c r="AR1490" s="5"/>
      <c r="AS1490" s="5"/>
    </row>
    <row r="1491" spans="1:45" s="10" customFormat="1" ht="12.75" customHeight="1">
      <c r="A1491" s="11"/>
      <c r="B1491" s="11"/>
      <c r="C1491" s="11"/>
      <c r="O1491" s="116"/>
      <c r="P1491" s="116"/>
      <c r="Q1491" s="116"/>
      <c r="R1491" s="116"/>
      <c r="AF1491" s="5"/>
      <c r="AJ1491" s="5"/>
      <c r="AK1491" s="5"/>
      <c r="AP1491" s="5"/>
      <c r="AQ1491" s="5"/>
      <c r="AR1491" s="5"/>
      <c r="AS1491" s="5"/>
    </row>
    <row r="1492" spans="1:45" s="10" customFormat="1" ht="12.75" customHeight="1">
      <c r="A1492" s="11"/>
      <c r="B1492" s="11"/>
      <c r="C1492" s="11"/>
      <c r="O1492" s="116"/>
      <c r="P1492" s="116"/>
      <c r="Q1492" s="116"/>
      <c r="R1492" s="116"/>
      <c r="AF1492" s="5"/>
      <c r="AJ1492" s="5"/>
      <c r="AK1492" s="5"/>
      <c r="AP1492" s="5"/>
      <c r="AQ1492" s="5"/>
      <c r="AR1492" s="5"/>
      <c r="AS1492" s="5"/>
    </row>
    <row r="1493" spans="1:45" s="10" customFormat="1" ht="12.75" customHeight="1">
      <c r="A1493" s="11"/>
      <c r="B1493" s="11"/>
      <c r="C1493" s="11"/>
      <c r="O1493" s="116"/>
      <c r="P1493" s="116"/>
      <c r="Q1493" s="116"/>
      <c r="R1493" s="116"/>
      <c r="AF1493" s="5"/>
      <c r="AJ1493" s="5"/>
      <c r="AK1493" s="5"/>
      <c r="AP1493" s="5"/>
      <c r="AQ1493" s="5"/>
      <c r="AR1493" s="5"/>
      <c r="AS1493" s="5"/>
    </row>
    <row r="1494" spans="1:45" s="10" customFormat="1" ht="12.75" customHeight="1">
      <c r="A1494" s="11"/>
      <c r="B1494" s="11"/>
      <c r="C1494" s="11"/>
      <c r="O1494" s="116"/>
      <c r="P1494" s="116"/>
      <c r="Q1494" s="116"/>
      <c r="R1494" s="116"/>
      <c r="AF1494" s="5"/>
      <c r="AJ1494" s="5"/>
      <c r="AK1494" s="5"/>
      <c r="AP1494" s="5"/>
      <c r="AQ1494" s="5"/>
      <c r="AR1494" s="5"/>
      <c r="AS1494" s="5"/>
    </row>
    <row r="1495" spans="1:45" s="10" customFormat="1" ht="12.75" customHeight="1">
      <c r="A1495" s="11"/>
      <c r="B1495" s="11"/>
      <c r="C1495" s="11"/>
      <c r="O1495" s="116"/>
      <c r="P1495" s="116"/>
      <c r="Q1495" s="116"/>
      <c r="R1495" s="116"/>
      <c r="AF1495" s="5"/>
      <c r="AJ1495" s="5"/>
      <c r="AK1495" s="5"/>
      <c r="AP1495" s="5"/>
      <c r="AQ1495" s="5"/>
      <c r="AR1495" s="5"/>
      <c r="AS1495" s="5"/>
    </row>
    <row r="1496" spans="1:45" s="10" customFormat="1" ht="12.75" customHeight="1">
      <c r="A1496" s="11"/>
      <c r="B1496" s="11"/>
      <c r="C1496" s="11"/>
      <c r="O1496" s="116"/>
      <c r="P1496" s="116"/>
      <c r="Q1496" s="116"/>
      <c r="R1496" s="116"/>
      <c r="AF1496" s="5"/>
      <c r="AJ1496" s="5"/>
      <c r="AK1496" s="5"/>
      <c r="AP1496" s="5"/>
      <c r="AQ1496" s="5"/>
      <c r="AR1496" s="5"/>
      <c r="AS1496" s="5"/>
    </row>
    <row r="1497" spans="1:45" s="10" customFormat="1" ht="12.75" customHeight="1">
      <c r="A1497" s="11"/>
      <c r="B1497" s="11"/>
      <c r="C1497" s="11"/>
      <c r="O1497" s="116"/>
      <c r="P1497" s="116"/>
      <c r="Q1497" s="116"/>
      <c r="R1497" s="116"/>
      <c r="AF1497" s="5"/>
      <c r="AJ1497" s="5"/>
      <c r="AK1497" s="5"/>
      <c r="AP1497" s="5"/>
      <c r="AQ1497" s="5"/>
      <c r="AR1497" s="5"/>
      <c r="AS1497" s="5"/>
    </row>
    <row r="1498" spans="1:45" s="10" customFormat="1" ht="12.75" customHeight="1">
      <c r="A1498" s="11"/>
      <c r="B1498" s="11"/>
      <c r="C1498" s="11"/>
      <c r="O1498" s="116"/>
      <c r="P1498" s="116"/>
      <c r="Q1498" s="116"/>
      <c r="R1498" s="116"/>
      <c r="AF1498" s="5"/>
      <c r="AJ1498" s="5"/>
      <c r="AK1498" s="5"/>
      <c r="AP1498" s="5"/>
      <c r="AQ1498" s="5"/>
      <c r="AR1498" s="5"/>
      <c r="AS1498" s="5"/>
    </row>
    <row r="1499" spans="1:45" s="10" customFormat="1" ht="12.75" customHeight="1">
      <c r="A1499" s="11"/>
      <c r="B1499" s="11"/>
      <c r="C1499" s="11"/>
      <c r="O1499" s="116"/>
      <c r="P1499" s="116"/>
      <c r="Q1499" s="116"/>
      <c r="R1499" s="116"/>
      <c r="AF1499" s="5"/>
      <c r="AJ1499" s="5"/>
      <c r="AK1499" s="5"/>
      <c r="AP1499" s="5"/>
      <c r="AQ1499" s="5"/>
      <c r="AR1499" s="5"/>
      <c r="AS1499" s="5"/>
    </row>
    <row r="1500" spans="1:45" s="10" customFormat="1" ht="12.75" customHeight="1">
      <c r="A1500" s="11"/>
      <c r="B1500" s="11"/>
      <c r="C1500" s="11"/>
      <c r="O1500" s="116"/>
      <c r="P1500" s="116"/>
      <c r="Q1500" s="116"/>
      <c r="R1500" s="116"/>
      <c r="AF1500" s="5"/>
      <c r="AJ1500" s="5"/>
      <c r="AK1500" s="5"/>
      <c r="AP1500" s="5"/>
      <c r="AQ1500" s="5"/>
      <c r="AR1500" s="5"/>
      <c r="AS1500" s="5"/>
    </row>
    <row r="1501" spans="1:45" s="10" customFormat="1" ht="12.75" customHeight="1">
      <c r="A1501" s="11"/>
      <c r="B1501" s="11"/>
      <c r="C1501" s="11"/>
      <c r="O1501" s="116"/>
      <c r="P1501" s="116"/>
      <c r="Q1501" s="116"/>
      <c r="R1501" s="116"/>
      <c r="AF1501" s="5"/>
      <c r="AJ1501" s="5"/>
      <c r="AK1501" s="5"/>
      <c r="AP1501" s="5"/>
      <c r="AQ1501" s="5"/>
      <c r="AR1501" s="5"/>
      <c r="AS1501" s="5"/>
    </row>
    <row r="1502" spans="1:45" s="10" customFormat="1" ht="12.75" customHeight="1">
      <c r="A1502" s="11"/>
      <c r="B1502" s="11"/>
      <c r="C1502" s="11"/>
      <c r="O1502" s="116"/>
      <c r="P1502" s="116"/>
      <c r="Q1502" s="116"/>
      <c r="R1502" s="116"/>
      <c r="AF1502" s="5"/>
      <c r="AJ1502" s="5"/>
      <c r="AK1502" s="5"/>
      <c r="AP1502" s="5"/>
      <c r="AQ1502" s="5"/>
      <c r="AR1502" s="5"/>
      <c r="AS1502" s="5"/>
    </row>
    <row r="1503" spans="1:45" s="10" customFormat="1" ht="12.75" customHeight="1">
      <c r="A1503" s="11"/>
      <c r="B1503" s="11"/>
      <c r="C1503" s="11"/>
      <c r="O1503" s="116"/>
      <c r="P1503" s="116"/>
      <c r="Q1503" s="116"/>
      <c r="R1503" s="116"/>
      <c r="AF1503" s="5"/>
      <c r="AJ1503" s="5"/>
      <c r="AK1503" s="5"/>
      <c r="AP1503" s="5"/>
      <c r="AQ1503" s="5"/>
      <c r="AR1503" s="5"/>
      <c r="AS1503" s="5"/>
    </row>
    <row r="1504" spans="1:45" s="10" customFormat="1" ht="12.75" customHeight="1">
      <c r="A1504" s="11"/>
      <c r="B1504" s="11"/>
      <c r="C1504" s="11"/>
      <c r="O1504" s="116"/>
      <c r="P1504" s="116"/>
      <c r="Q1504" s="116"/>
      <c r="R1504" s="116"/>
      <c r="AF1504" s="5"/>
      <c r="AJ1504" s="5"/>
      <c r="AK1504" s="5"/>
      <c r="AP1504" s="5"/>
      <c r="AQ1504" s="5"/>
      <c r="AR1504" s="5"/>
      <c r="AS1504" s="5"/>
    </row>
    <row r="1505" spans="1:45" s="10" customFormat="1" ht="12.75" customHeight="1">
      <c r="A1505" s="11"/>
      <c r="B1505" s="11"/>
      <c r="C1505" s="11"/>
      <c r="O1505" s="116"/>
      <c r="P1505" s="116"/>
      <c r="Q1505" s="116"/>
      <c r="R1505" s="116"/>
      <c r="AF1505" s="5"/>
      <c r="AJ1505" s="5"/>
      <c r="AK1505" s="5"/>
      <c r="AP1505" s="5"/>
      <c r="AQ1505" s="5"/>
      <c r="AR1505" s="5"/>
      <c r="AS1505" s="5"/>
    </row>
    <row r="1506" spans="1:45" s="10" customFormat="1" ht="12.75" customHeight="1">
      <c r="A1506" s="11"/>
      <c r="B1506" s="11"/>
      <c r="C1506" s="11"/>
      <c r="O1506" s="116"/>
      <c r="P1506" s="116"/>
      <c r="Q1506" s="116"/>
      <c r="R1506" s="116"/>
      <c r="AF1506" s="5"/>
      <c r="AJ1506" s="5"/>
      <c r="AK1506" s="5"/>
      <c r="AP1506" s="5"/>
      <c r="AQ1506" s="5"/>
      <c r="AR1506" s="5"/>
      <c r="AS1506" s="5"/>
    </row>
    <row r="1507" spans="1:45" s="10" customFormat="1" ht="12.75" customHeight="1">
      <c r="A1507" s="11"/>
      <c r="B1507" s="11"/>
      <c r="C1507" s="11"/>
      <c r="O1507" s="116"/>
      <c r="P1507" s="116"/>
      <c r="Q1507" s="116"/>
      <c r="R1507" s="116"/>
      <c r="AF1507" s="5"/>
      <c r="AJ1507" s="5"/>
      <c r="AK1507" s="5"/>
      <c r="AP1507" s="5"/>
      <c r="AQ1507" s="5"/>
      <c r="AR1507" s="5"/>
      <c r="AS1507" s="5"/>
    </row>
    <row r="1508" spans="1:45" s="10" customFormat="1" ht="12.75" customHeight="1">
      <c r="A1508" s="11"/>
      <c r="B1508" s="11"/>
      <c r="C1508" s="11"/>
      <c r="O1508" s="116"/>
      <c r="P1508" s="116"/>
      <c r="Q1508" s="116"/>
      <c r="R1508" s="116"/>
      <c r="AF1508" s="5"/>
      <c r="AJ1508" s="5"/>
      <c r="AK1508" s="5"/>
      <c r="AP1508" s="5"/>
      <c r="AQ1508" s="5"/>
      <c r="AR1508" s="5"/>
      <c r="AS1508" s="5"/>
    </row>
    <row r="1509" spans="1:45" s="10" customFormat="1" ht="12.75" customHeight="1">
      <c r="A1509" s="11"/>
      <c r="B1509" s="11"/>
      <c r="C1509" s="11"/>
      <c r="O1509" s="116"/>
      <c r="P1509" s="116"/>
      <c r="Q1509" s="116"/>
      <c r="R1509" s="116"/>
      <c r="AF1509" s="5"/>
      <c r="AJ1509" s="5"/>
      <c r="AK1509" s="5"/>
      <c r="AP1509" s="5"/>
      <c r="AQ1509" s="5"/>
      <c r="AR1509" s="5"/>
      <c r="AS1509" s="5"/>
    </row>
    <row r="1510" spans="1:45" s="10" customFormat="1" ht="12.75" customHeight="1">
      <c r="A1510" s="11"/>
      <c r="B1510" s="11"/>
      <c r="C1510" s="11"/>
      <c r="O1510" s="116"/>
      <c r="P1510" s="116"/>
      <c r="Q1510" s="116"/>
      <c r="R1510" s="116"/>
      <c r="AF1510" s="5"/>
      <c r="AJ1510" s="5"/>
      <c r="AK1510" s="5"/>
      <c r="AP1510" s="5"/>
      <c r="AQ1510" s="5"/>
      <c r="AR1510" s="5"/>
      <c r="AS1510" s="5"/>
    </row>
    <row r="1511" spans="1:45" s="10" customFormat="1" ht="12.75" customHeight="1">
      <c r="A1511" s="11"/>
      <c r="B1511" s="11"/>
      <c r="C1511" s="11"/>
      <c r="O1511" s="116"/>
      <c r="P1511" s="116"/>
      <c r="Q1511" s="116"/>
      <c r="R1511" s="116"/>
      <c r="AF1511" s="5"/>
      <c r="AJ1511" s="5"/>
      <c r="AK1511" s="5"/>
      <c r="AP1511" s="5"/>
      <c r="AQ1511" s="5"/>
      <c r="AR1511" s="5"/>
      <c r="AS1511" s="5"/>
    </row>
    <row r="1512" spans="1:45" s="10" customFormat="1" ht="12.75" customHeight="1">
      <c r="A1512" s="11"/>
      <c r="B1512" s="11"/>
      <c r="C1512" s="11"/>
      <c r="O1512" s="116"/>
      <c r="P1512" s="116"/>
      <c r="Q1512" s="116"/>
      <c r="R1512" s="116"/>
      <c r="AF1512" s="5"/>
      <c r="AJ1512" s="5"/>
      <c r="AK1512" s="5"/>
      <c r="AP1512" s="5"/>
      <c r="AQ1512" s="5"/>
      <c r="AR1512" s="5"/>
      <c r="AS1512" s="5"/>
    </row>
    <row r="1513" spans="1:45" s="10" customFormat="1" ht="12.75" customHeight="1">
      <c r="A1513" s="11"/>
      <c r="B1513" s="11"/>
      <c r="C1513" s="11"/>
      <c r="O1513" s="116"/>
      <c r="P1513" s="116"/>
      <c r="Q1513" s="116"/>
      <c r="R1513" s="116"/>
      <c r="AF1513" s="5"/>
      <c r="AJ1513" s="5"/>
      <c r="AK1513" s="5"/>
      <c r="AP1513" s="5"/>
      <c r="AQ1513" s="5"/>
      <c r="AR1513" s="5"/>
      <c r="AS1513" s="5"/>
    </row>
    <row r="1514" spans="1:45" s="10" customFormat="1" ht="12.75" customHeight="1">
      <c r="A1514" s="11"/>
      <c r="B1514" s="11"/>
      <c r="C1514" s="11"/>
      <c r="O1514" s="116"/>
      <c r="P1514" s="116"/>
      <c r="Q1514" s="116"/>
      <c r="R1514" s="116"/>
      <c r="AF1514" s="5"/>
      <c r="AJ1514" s="5"/>
      <c r="AK1514" s="5"/>
      <c r="AP1514" s="5"/>
      <c r="AQ1514" s="5"/>
      <c r="AR1514" s="5"/>
      <c r="AS1514" s="5"/>
    </row>
    <row r="1515" spans="1:45" s="10" customFormat="1" ht="12.75" customHeight="1">
      <c r="A1515" s="11"/>
      <c r="B1515" s="11"/>
      <c r="C1515" s="11"/>
      <c r="O1515" s="116"/>
      <c r="P1515" s="116"/>
      <c r="Q1515" s="116"/>
      <c r="R1515" s="116"/>
      <c r="AF1515" s="5"/>
      <c r="AJ1515" s="5"/>
      <c r="AK1515" s="5"/>
      <c r="AP1515" s="5"/>
      <c r="AQ1515" s="5"/>
      <c r="AR1515" s="5"/>
      <c r="AS1515" s="5"/>
    </row>
    <row r="1516" spans="1:45" s="10" customFormat="1" ht="12.75" customHeight="1">
      <c r="A1516" s="11"/>
      <c r="B1516" s="11"/>
      <c r="C1516" s="11"/>
      <c r="O1516" s="116"/>
      <c r="P1516" s="116"/>
      <c r="Q1516" s="116"/>
      <c r="R1516" s="116"/>
      <c r="AF1516" s="5"/>
      <c r="AJ1516" s="5"/>
      <c r="AK1516" s="5"/>
      <c r="AP1516" s="5"/>
      <c r="AQ1516" s="5"/>
      <c r="AR1516" s="5"/>
      <c r="AS1516" s="5"/>
    </row>
    <row r="1517" spans="1:45" s="10" customFormat="1" ht="12.75" customHeight="1">
      <c r="A1517" s="11"/>
      <c r="B1517" s="11"/>
      <c r="C1517" s="11"/>
      <c r="O1517" s="116"/>
      <c r="P1517" s="116"/>
      <c r="Q1517" s="116"/>
      <c r="R1517" s="116"/>
      <c r="AF1517" s="5"/>
      <c r="AJ1517" s="5"/>
      <c r="AK1517" s="5"/>
      <c r="AP1517" s="5"/>
      <c r="AQ1517" s="5"/>
      <c r="AR1517" s="5"/>
      <c r="AS1517" s="5"/>
    </row>
    <row r="1518" spans="1:45" s="10" customFormat="1" ht="12.75" customHeight="1">
      <c r="A1518" s="11"/>
      <c r="B1518" s="11"/>
      <c r="C1518" s="11"/>
      <c r="O1518" s="116"/>
      <c r="P1518" s="116"/>
      <c r="Q1518" s="116"/>
      <c r="R1518" s="116"/>
      <c r="AF1518" s="5"/>
      <c r="AJ1518" s="5"/>
      <c r="AK1518" s="5"/>
      <c r="AP1518" s="5"/>
      <c r="AQ1518" s="5"/>
      <c r="AR1518" s="5"/>
      <c r="AS1518" s="5"/>
    </row>
    <row r="1519" spans="1:45" s="10" customFormat="1" ht="12.75" customHeight="1">
      <c r="A1519" s="11"/>
      <c r="B1519" s="11"/>
      <c r="C1519" s="11"/>
      <c r="O1519" s="116"/>
      <c r="P1519" s="116"/>
      <c r="Q1519" s="116"/>
      <c r="R1519" s="116"/>
      <c r="AF1519" s="5"/>
      <c r="AJ1519" s="5"/>
      <c r="AK1519" s="5"/>
      <c r="AP1519" s="5"/>
      <c r="AQ1519" s="5"/>
      <c r="AR1519" s="5"/>
      <c r="AS1519" s="5"/>
    </row>
    <row r="1520" spans="1:45" s="10" customFormat="1" ht="12.75" customHeight="1">
      <c r="A1520" s="11"/>
      <c r="B1520" s="11"/>
      <c r="C1520" s="11"/>
      <c r="O1520" s="116"/>
      <c r="P1520" s="116"/>
      <c r="Q1520" s="116"/>
      <c r="R1520" s="116"/>
      <c r="AF1520" s="5"/>
      <c r="AJ1520" s="5"/>
      <c r="AK1520" s="5"/>
      <c r="AP1520" s="5"/>
      <c r="AQ1520" s="5"/>
      <c r="AR1520" s="5"/>
      <c r="AS1520" s="5"/>
    </row>
    <row r="1521" spans="1:45" s="10" customFormat="1" ht="12.75" customHeight="1">
      <c r="A1521" s="11"/>
      <c r="B1521" s="11"/>
      <c r="C1521" s="11"/>
      <c r="O1521" s="116"/>
      <c r="P1521" s="116"/>
      <c r="Q1521" s="116"/>
      <c r="R1521" s="116"/>
      <c r="AF1521" s="5"/>
      <c r="AJ1521" s="5"/>
      <c r="AK1521" s="5"/>
      <c r="AP1521" s="5"/>
      <c r="AQ1521" s="5"/>
      <c r="AR1521" s="5"/>
      <c r="AS1521" s="5"/>
    </row>
    <row r="1522" spans="1:45" s="10" customFormat="1" ht="12.75" customHeight="1">
      <c r="A1522" s="11"/>
      <c r="B1522" s="11"/>
      <c r="C1522" s="11"/>
      <c r="O1522" s="116"/>
      <c r="P1522" s="116"/>
      <c r="Q1522" s="116"/>
      <c r="R1522" s="116"/>
      <c r="AF1522" s="5"/>
      <c r="AJ1522" s="5"/>
      <c r="AK1522" s="5"/>
      <c r="AP1522" s="5"/>
      <c r="AQ1522" s="5"/>
      <c r="AR1522" s="5"/>
      <c r="AS1522" s="5"/>
    </row>
    <row r="1523" spans="1:45" s="10" customFormat="1" ht="12.75" customHeight="1">
      <c r="A1523" s="11"/>
      <c r="B1523" s="11"/>
      <c r="C1523" s="11"/>
      <c r="O1523" s="116"/>
      <c r="P1523" s="116"/>
      <c r="Q1523" s="116"/>
      <c r="R1523" s="116"/>
      <c r="AF1523" s="5"/>
      <c r="AJ1523" s="5"/>
      <c r="AK1523" s="5"/>
      <c r="AP1523" s="5"/>
      <c r="AQ1523" s="5"/>
      <c r="AR1523" s="5"/>
      <c r="AS1523" s="5"/>
    </row>
    <row r="1524" spans="1:45" s="10" customFormat="1" ht="12.75" customHeight="1">
      <c r="A1524" s="11"/>
      <c r="B1524" s="11"/>
      <c r="C1524" s="11"/>
      <c r="O1524" s="116"/>
      <c r="P1524" s="116"/>
      <c r="Q1524" s="116"/>
      <c r="R1524" s="116"/>
      <c r="AF1524" s="5"/>
      <c r="AJ1524" s="5"/>
      <c r="AK1524" s="5"/>
      <c r="AP1524" s="5"/>
      <c r="AQ1524" s="5"/>
      <c r="AR1524" s="5"/>
      <c r="AS1524" s="5"/>
    </row>
    <row r="1525" spans="1:45" s="10" customFormat="1" ht="12.75" customHeight="1">
      <c r="A1525" s="11"/>
      <c r="B1525" s="11"/>
      <c r="C1525" s="11"/>
      <c r="O1525" s="116"/>
      <c r="P1525" s="116"/>
      <c r="Q1525" s="116"/>
      <c r="R1525" s="116"/>
      <c r="AF1525" s="5"/>
      <c r="AJ1525" s="5"/>
      <c r="AK1525" s="5"/>
      <c r="AP1525" s="5"/>
      <c r="AQ1525" s="5"/>
      <c r="AR1525" s="5"/>
      <c r="AS1525" s="5"/>
    </row>
    <row r="1526" spans="1:45" s="10" customFormat="1" ht="12.75" customHeight="1">
      <c r="A1526" s="11"/>
      <c r="B1526" s="11"/>
      <c r="C1526" s="11"/>
      <c r="O1526" s="116"/>
      <c r="P1526" s="116"/>
      <c r="Q1526" s="116"/>
      <c r="R1526" s="116"/>
      <c r="AF1526" s="5"/>
      <c r="AJ1526" s="5"/>
      <c r="AK1526" s="5"/>
      <c r="AP1526" s="5"/>
      <c r="AQ1526" s="5"/>
      <c r="AR1526" s="5"/>
      <c r="AS1526" s="5"/>
    </row>
    <row r="1527" spans="1:45" s="10" customFormat="1" ht="12.75" customHeight="1">
      <c r="A1527" s="11"/>
      <c r="B1527" s="11"/>
      <c r="C1527" s="11"/>
      <c r="O1527" s="116"/>
      <c r="P1527" s="116"/>
      <c r="Q1527" s="116"/>
      <c r="R1527" s="116"/>
      <c r="AF1527" s="5"/>
      <c r="AJ1527" s="5"/>
      <c r="AK1527" s="5"/>
      <c r="AP1527" s="5"/>
      <c r="AQ1527" s="5"/>
      <c r="AR1527" s="5"/>
      <c r="AS1527" s="5"/>
    </row>
    <row r="1528" spans="1:45" s="10" customFormat="1" ht="12.75" customHeight="1">
      <c r="A1528" s="11"/>
      <c r="B1528" s="11"/>
      <c r="C1528" s="11"/>
      <c r="O1528" s="116"/>
      <c r="P1528" s="116"/>
      <c r="Q1528" s="116"/>
      <c r="R1528" s="116"/>
      <c r="AF1528" s="5"/>
      <c r="AJ1528" s="5"/>
      <c r="AK1528" s="5"/>
      <c r="AP1528" s="5"/>
      <c r="AQ1528" s="5"/>
      <c r="AR1528" s="5"/>
      <c r="AS1528" s="5"/>
    </row>
    <row r="1529" spans="1:45" s="10" customFormat="1" ht="12.75" customHeight="1">
      <c r="A1529" s="11"/>
      <c r="B1529" s="11"/>
      <c r="C1529" s="11"/>
      <c r="O1529" s="116"/>
      <c r="P1529" s="116"/>
      <c r="Q1529" s="116"/>
      <c r="R1529" s="116"/>
      <c r="AF1529" s="5"/>
      <c r="AJ1529" s="5"/>
      <c r="AK1529" s="5"/>
      <c r="AP1529" s="5"/>
      <c r="AQ1529" s="5"/>
      <c r="AR1529" s="5"/>
      <c r="AS1529" s="5"/>
    </row>
    <row r="1530" spans="1:45" s="10" customFormat="1" ht="12.75" customHeight="1">
      <c r="A1530" s="11"/>
      <c r="B1530" s="11"/>
      <c r="C1530" s="11"/>
      <c r="O1530" s="116"/>
      <c r="P1530" s="116"/>
      <c r="Q1530" s="116"/>
      <c r="R1530" s="116"/>
      <c r="AF1530" s="5"/>
      <c r="AJ1530" s="5"/>
      <c r="AK1530" s="5"/>
      <c r="AP1530" s="5"/>
      <c r="AQ1530" s="5"/>
      <c r="AR1530" s="5"/>
      <c r="AS1530" s="5"/>
    </row>
    <row r="1531" spans="1:45" s="10" customFormat="1" ht="12.75" customHeight="1">
      <c r="A1531" s="11"/>
      <c r="B1531" s="11"/>
      <c r="C1531" s="11"/>
      <c r="O1531" s="116"/>
      <c r="P1531" s="116"/>
      <c r="Q1531" s="116"/>
      <c r="R1531" s="116"/>
      <c r="AF1531" s="5"/>
      <c r="AJ1531" s="5"/>
      <c r="AK1531" s="5"/>
      <c r="AP1531" s="5"/>
      <c r="AQ1531" s="5"/>
      <c r="AR1531" s="5"/>
      <c r="AS1531" s="5"/>
    </row>
    <row r="1532" spans="1:45" s="10" customFormat="1" ht="12.75" customHeight="1">
      <c r="A1532" s="11"/>
      <c r="B1532" s="11"/>
      <c r="C1532" s="11"/>
      <c r="O1532" s="116"/>
      <c r="P1532" s="116"/>
      <c r="Q1532" s="116"/>
      <c r="R1532" s="116"/>
      <c r="AF1532" s="5"/>
      <c r="AJ1532" s="5"/>
      <c r="AK1532" s="5"/>
      <c r="AP1532" s="5"/>
      <c r="AQ1532" s="5"/>
      <c r="AR1532" s="5"/>
      <c r="AS1532" s="5"/>
    </row>
    <row r="1533" spans="1:45" s="10" customFormat="1" ht="12.75" customHeight="1">
      <c r="A1533" s="11"/>
      <c r="B1533" s="11"/>
      <c r="C1533" s="11"/>
      <c r="O1533" s="116"/>
      <c r="P1533" s="116"/>
      <c r="Q1533" s="116"/>
      <c r="R1533" s="116"/>
      <c r="AF1533" s="5"/>
      <c r="AJ1533" s="5"/>
      <c r="AK1533" s="5"/>
      <c r="AP1533" s="5"/>
      <c r="AQ1533" s="5"/>
      <c r="AR1533" s="5"/>
      <c r="AS1533" s="5"/>
    </row>
    <row r="1534" spans="1:45" s="10" customFormat="1" ht="12.75" customHeight="1">
      <c r="A1534" s="11"/>
      <c r="B1534" s="11"/>
      <c r="C1534" s="11"/>
      <c r="O1534" s="116"/>
      <c r="P1534" s="116"/>
      <c r="Q1534" s="116"/>
      <c r="R1534" s="116"/>
      <c r="AF1534" s="5"/>
      <c r="AJ1534" s="5"/>
      <c r="AK1534" s="5"/>
      <c r="AP1534" s="5"/>
      <c r="AQ1534" s="5"/>
      <c r="AR1534" s="5"/>
      <c r="AS1534" s="5"/>
    </row>
    <row r="1535" spans="1:45" s="10" customFormat="1" ht="12.75" customHeight="1">
      <c r="A1535" s="11"/>
      <c r="B1535" s="11"/>
      <c r="C1535" s="11"/>
      <c r="O1535" s="116"/>
      <c r="P1535" s="116"/>
      <c r="Q1535" s="116"/>
      <c r="R1535" s="116"/>
      <c r="AF1535" s="5"/>
      <c r="AJ1535" s="5"/>
      <c r="AK1535" s="5"/>
      <c r="AP1535" s="5"/>
      <c r="AQ1535" s="5"/>
      <c r="AR1535" s="5"/>
      <c r="AS1535" s="5"/>
    </row>
    <row r="1536" spans="1:45" s="10" customFormat="1" ht="12.75" customHeight="1">
      <c r="A1536" s="11"/>
      <c r="B1536" s="11"/>
      <c r="C1536" s="11"/>
      <c r="O1536" s="116"/>
      <c r="P1536" s="116"/>
      <c r="Q1536" s="116"/>
      <c r="R1536" s="116"/>
      <c r="AF1536" s="5"/>
      <c r="AJ1536" s="5"/>
      <c r="AK1536" s="5"/>
      <c r="AP1536" s="5"/>
      <c r="AQ1536" s="5"/>
      <c r="AR1536" s="5"/>
      <c r="AS1536" s="5"/>
    </row>
    <row r="1537" spans="1:45" s="10" customFormat="1" ht="12.75" customHeight="1">
      <c r="A1537" s="11"/>
      <c r="B1537" s="11"/>
      <c r="C1537" s="11"/>
      <c r="O1537" s="116"/>
      <c r="P1537" s="116"/>
      <c r="Q1537" s="116"/>
      <c r="R1537" s="116"/>
      <c r="AF1537" s="5"/>
      <c r="AJ1537" s="5"/>
      <c r="AK1537" s="5"/>
      <c r="AP1537" s="5"/>
      <c r="AQ1537" s="5"/>
      <c r="AR1537" s="5"/>
      <c r="AS1537" s="5"/>
    </row>
    <row r="1538" spans="1:45" s="10" customFormat="1" ht="12.75" customHeight="1">
      <c r="A1538" s="11"/>
      <c r="B1538" s="11"/>
      <c r="C1538" s="11"/>
      <c r="O1538" s="116"/>
      <c r="P1538" s="116"/>
      <c r="Q1538" s="116"/>
      <c r="R1538" s="116"/>
      <c r="AF1538" s="5"/>
      <c r="AJ1538" s="5"/>
      <c r="AK1538" s="5"/>
      <c r="AP1538" s="5"/>
      <c r="AQ1538" s="5"/>
      <c r="AR1538" s="5"/>
      <c r="AS1538" s="5"/>
    </row>
    <row r="1539" spans="1:45" s="10" customFormat="1" ht="12.75" customHeight="1">
      <c r="A1539" s="11"/>
      <c r="B1539" s="11"/>
      <c r="C1539" s="11"/>
      <c r="O1539" s="116"/>
      <c r="P1539" s="116"/>
      <c r="Q1539" s="116"/>
      <c r="R1539" s="116"/>
      <c r="AF1539" s="5"/>
      <c r="AJ1539" s="5"/>
      <c r="AK1539" s="5"/>
      <c r="AP1539" s="5"/>
      <c r="AQ1539" s="5"/>
      <c r="AR1539" s="5"/>
      <c r="AS1539" s="5"/>
    </row>
    <row r="1540" spans="1:45" s="10" customFormat="1" ht="12.75" customHeight="1">
      <c r="A1540" s="11"/>
      <c r="B1540" s="11"/>
      <c r="C1540" s="11"/>
      <c r="O1540" s="116"/>
      <c r="P1540" s="116"/>
      <c r="Q1540" s="116"/>
      <c r="R1540" s="116"/>
      <c r="AF1540" s="5"/>
      <c r="AJ1540" s="5"/>
      <c r="AK1540" s="5"/>
      <c r="AP1540" s="5"/>
      <c r="AQ1540" s="5"/>
      <c r="AR1540" s="5"/>
      <c r="AS1540" s="5"/>
    </row>
    <row r="1541" spans="1:45" s="10" customFormat="1" ht="12.75" customHeight="1">
      <c r="A1541" s="11"/>
      <c r="B1541" s="11"/>
      <c r="C1541" s="11"/>
      <c r="O1541" s="116"/>
      <c r="P1541" s="116"/>
      <c r="Q1541" s="116"/>
      <c r="R1541" s="116"/>
      <c r="AF1541" s="5"/>
      <c r="AJ1541" s="5"/>
      <c r="AK1541" s="5"/>
      <c r="AP1541" s="5"/>
      <c r="AQ1541" s="5"/>
      <c r="AR1541" s="5"/>
      <c r="AS1541" s="5"/>
    </row>
    <row r="1542" spans="1:45" s="10" customFormat="1" ht="12.75" customHeight="1">
      <c r="A1542" s="11"/>
      <c r="B1542" s="11"/>
      <c r="C1542" s="11"/>
      <c r="O1542" s="116"/>
      <c r="P1542" s="116"/>
      <c r="Q1542" s="116"/>
      <c r="R1542" s="116"/>
      <c r="AF1542" s="5"/>
      <c r="AJ1542" s="5"/>
      <c r="AK1542" s="5"/>
      <c r="AP1542" s="5"/>
      <c r="AQ1542" s="5"/>
      <c r="AR1542" s="5"/>
      <c r="AS1542" s="5"/>
    </row>
    <row r="1543" spans="1:45" s="10" customFormat="1" ht="12.75" customHeight="1">
      <c r="A1543" s="11"/>
      <c r="B1543" s="11"/>
      <c r="C1543" s="11"/>
      <c r="O1543" s="116"/>
      <c r="P1543" s="116"/>
      <c r="Q1543" s="116"/>
      <c r="R1543" s="116"/>
      <c r="AF1543" s="5"/>
      <c r="AJ1543" s="5"/>
      <c r="AK1543" s="5"/>
      <c r="AP1543" s="5"/>
      <c r="AQ1543" s="5"/>
      <c r="AR1543" s="5"/>
      <c r="AS1543" s="5"/>
    </row>
    <row r="1544" spans="1:45" s="10" customFormat="1" ht="12.75" customHeight="1">
      <c r="A1544" s="11"/>
      <c r="B1544" s="11"/>
      <c r="C1544" s="11"/>
      <c r="O1544" s="116"/>
      <c r="P1544" s="116"/>
      <c r="Q1544" s="116"/>
      <c r="R1544" s="116"/>
      <c r="AF1544" s="5"/>
      <c r="AJ1544" s="5"/>
      <c r="AK1544" s="5"/>
      <c r="AP1544" s="5"/>
      <c r="AQ1544" s="5"/>
      <c r="AR1544" s="5"/>
      <c r="AS1544" s="5"/>
    </row>
    <row r="1545" spans="1:45" s="10" customFormat="1" ht="12.75" customHeight="1">
      <c r="A1545" s="11"/>
      <c r="B1545" s="11"/>
      <c r="C1545" s="11"/>
      <c r="O1545" s="116"/>
      <c r="P1545" s="116"/>
      <c r="Q1545" s="116"/>
      <c r="R1545" s="116"/>
      <c r="AF1545" s="5"/>
      <c r="AJ1545" s="5"/>
      <c r="AK1545" s="5"/>
      <c r="AP1545" s="5"/>
      <c r="AQ1545" s="5"/>
      <c r="AR1545" s="5"/>
      <c r="AS1545" s="5"/>
    </row>
    <row r="1546" spans="1:45" s="10" customFormat="1" ht="12.75" customHeight="1">
      <c r="A1546" s="11"/>
      <c r="B1546" s="11"/>
      <c r="C1546" s="11"/>
      <c r="O1546" s="116"/>
      <c r="P1546" s="116"/>
      <c r="Q1546" s="116"/>
      <c r="R1546" s="116"/>
      <c r="AF1546" s="5"/>
      <c r="AJ1546" s="5"/>
      <c r="AK1546" s="5"/>
      <c r="AP1546" s="5"/>
      <c r="AQ1546" s="5"/>
      <c r="AR1546" s="5"/>
      <c r="AS1546" s="5"/>
    </row>
    <row r="1547" spans="1:45" s="10" customFormat="1" ht="12.75" customHeight="1">
      <c r="A1547" s="11"/>
      <c r="B1547" s="11"/>
      <c r="C1547" s="11"/>
      <c r="O1547" s="116"/>
      <c r="P1547" s="116"/>
      <c r="Q1547" s="116"/>
      <c r="R1547" s="116"/>
      <c r="AF1547" s="5"/>
      <c r="AJ1547" s="5"/>
      <c r="AK1547" s="5"/>
      <c r="AP1547" s="5"/>
      <c r="AQ1547" s="5"/>
      <c r="AR1547" s="5"/>
      <c r="AS1547" s="5"/>
    </row>
    <row r="1548" spans="1:45" s="10" customFormat="1" ht="12.75" customHeight="1">
      <c r="A1548" s="11"/>
      <c r="B1548" s="11"/>
      <c r="C1548" s="11"/>
      <c r="O1548" s="116"/>
      <c r="P1548" s="116"/>
      <c r="Q1548" s="116"/>
      <c r="R1548" s="116"/>
      <c r="AF1548" s="5"/>
      <c r="AJ1548" s="5"/>
      <c r="AK1548" s="5"/>
      <c r="AP1548" s="5"/>
      <c r="AQ1548" s="5"/>
      <c r="AR1548" s="5"/>
      <c r="AS1548" s="5"/>
    </row>
    <row r="1549" spans="1:45" s="10" customFormat="1" ht="12.75" customHeight="1">
      <c r="A1549" s="11"/>
      <c r="B1549" s="11"/>
      <c r="C1549" s="11"/>
      <c r="O1549" s="116"/>
      <c r="P1549" s="116"/>
      <c r="Q1549" s="116"/>
      <c r="R1549" s="116"/>
      <c r="AF1549" s="5"/>
      <c r="AJ1549" s="5"/>
      <c r="AK1549" s="5"/>
      <c r="AP1549" s="5"/>
      <c r="AQ1549" s="5"/>
      <c r="AR1549" s="5"/>
      <c r="AS1549" s="5"/>
    </row>
    <row r="1550" spans="1:45" s="10" customFormat="1" ht="12.75" customHeight="1">
      <c r="A1550" s="11"/>
      <c r="B1550" s="11"/>
      <c r="C1550" s="11"/>
      <c r="O1550" s="116"/>
      <c r="P1550" s="116"/>
      <c r="Q1550" s="116"/>
      <c r="R1550" s="116"/>
      <c r="AF1550" s="5"/>
      <c r="AJ1550" s="5"/>
      <c r="AK1550" s="5"/>
      <c r="AP1550" s="5"/>
      <c r="AQ1550" s="5"/>
      <c r="AR1550" s="5"/>
      <c r="AS1550" s="5"/>
    </row>
    <row r="1551" spans="1:45" s="10" customFormat="1" ht="12.75" customHeight="1">
      <c r="A1551" s="11"/>
      <c r="B1551" s="11"/>
      <c r="C1551" s="11"/>
      <c r="O1551" s="116"/>
      <c r="P1551" s="116"/>
      <c r="Q1551" s="116"/>
      <c r="R1551" s="116"/>
      <c r="AF1551" s="5"/>
      <c r="AJ1551" s="5"/>
      <c r="AK1551" s="5"/>
      <c r="AP1551" s="5"/>
      <c r="AQ1551" s="5"/>
      <c r="AR1551" s="5"/>
      <c r="AS1551" s="5"/>
    </row>
    <row r="1552" spans="1:45" s="10" customFormat="1" ht="12.75" customHeight="1">
      <c r="A1552" s="11"/>
      <c r="B1552" s="11"/>
      <c r="C1552" s="11"/>
      <c r="O1552" s="116"/>
      <c r="P1552" s="116"/>
      <c r="Q1552" s="116"/>
      <c r="R1552" s="116"/>
      <c r="AF1552" s="5"/>
      <c r="AJ1552" s="5"/>
      <c r="AK1552" s="5"/>
      <c r="AP1552" s="5"/>
      <c r="AQ1552" s="5"/>
      <c r="AR1552" s="5"/>
      <c r="AS1552" s="5"/>
    </row>
    <row r="1553" spans="1:45" s="10" customFormat="1" ht="12.75" customHeight="1">
      <c r="A1553" s="11"/>
      <c r="B1553" s="11"/>
      <c r="C1553" s="11"/>
      <c r="O1553" s="116"/>
      <c r="P1553" s="116"/>
      <c r="Q1553" s="116"/>
      <c r="R1553" s="116"/>
      <c r="AF1553" s="5"/>
      <c r="AJ1553" s="5"/>
      <c r="AK1553" s="5"/>
      <c r="AP1553" s="5"/>
      <c r="AQ1553" s="5"/>
      <c r="AR1553" s="5"/>
      <c r="AS1553" s="5"/>
    </row>
    <row r="1554" spans="1:45" s="10" customFormat="1" ht="12.75" customHeight="1">
      <c r="A1554" s="11"/>
      <c r="B1554" s="11"/>
      <c r="C1554" s="11"/>
      <c r="O1554" s="116"/>
      <c r="P1554" s="116"/>
      <c r="Q1554" s="116"/>
      <c r="R1554" s="116"/>
      <c r="AF1554" s="5"/>
      <c r="AJ1554" s="5"/>
      <c r="AK1554" s="5"/>
      <c r="AP1554" s="5"/>
      <c r="AQ1554" s="5"/>
      <c r="AR1554" s="5"/>
      <c r="AS1554" s="5"/>
    </row>
    <row r="1555" spans="1:45" s="10" customFormat="1" ht="12.75" customHeight="1">
      <c r="A1555" s="11"/>
      <c r="B1555" s="11"/>
      <c r="C1555" s="11"/>
      <c r="O1555" s="116"/>
      <c r="P1555" s="116"/>
      <c r="Q1555" s="116"/>
      <c r="R1555" s="116"/>
      <c r="AF1555" s="5"/>
      <c r="AJ1555" s="5"/>
      <c r="AK1555" s="5"/>
      <c r="AP1555" s="5"/>
      <c r="AQ1555" s="5"/>
      <c r="AR1555" s="5"/>
      <c r="AS1555" s="5"/>
    </row>
    <row r="1556" spans="1:45" s="10" customFormat="1" ht="12.75" customHeight="1">
      <c r="A1556" s="11"/>
      <c r="B1556" s="11"/>
      <c r="C1556" s="11"/>
      <c r="O1556" s="116"/>
      <c r="P1556" s="116"/>
      <c r="Q1556" s="116"/>
      <c r="R1556" s="116"/>
      <c r="AF1556" s="5"/>
      <c r="AJ1556" s="5"/>
      <c r="AK1556" s="5"/>
      <c r="AP1556" s="5"/>
      <c r="AQ1556" s="5"/>
      <c r="AR1556" s="5"/>
      <c r="AS1556" s="5"/>
    </row>
    <row r="1557" spans="1:45" s="10" customFormat="1" ht="12.75" customHeight="1">
      <c r="A1557" s="11"/>
      <c r="B1557" s="11"/>
      <c r="C1557" s="11"/>
      <c r="O1557" s="116"/>
      <c r="P1557" s="116"/>
      <c r="Q1557" s="116"/>
      <c r="R1557" s="116"/>
      <c r="AF1557" s="5"/>
      <c r="AJ1557" s="5"/>
      <c r="AK1557" s="5"/>
      <c r="AP1557" s="5"/>
      <c r="AQ1557" s="5"/>
      <c r="AR1557" s="5"/>
      <c r="AS1557" s="5"/>
    </row>
    <row r="1558" spans="1:45" s="10" customFormat="1" ht="12.75" customHeight="1">
      <c r="A1558" s="11"/>
      <c r="B1558" s="11"/>
      <c r="C1558" s="11"/>
      <c r="O1558" s="116"/>
      <c r="P1558" s="116"/>
      <c r="Q1558" s="116"/>
      <c r="R1558" s="116"/>
      <c r="AF1558" s="5"/>
      <c r="AJ1558" s="5"/>
      <c r="AK1558" s="5"/>
      <c r="AP1558" s="5"/>
      <c r="AQ1558" s="5"/>
      <c r="AR1558" s="5"/>
      <c r="AS1558" s="5"/>
    </row>
    <row r="1559" spans="1:45" s="10" customFormat="1" ht="12.75" customHeight="1">
      <c r="A1559" s="11"/>
      <c r="B1559" s="11"/>
      <c r="C1559" s="11"/>
      <c r="O1559" s="116"/>
      <c r="P1559" s="116"/>
      <c r="Q1559" s="116"/>
      <c r="R1559" s="116"/>
      <c r="AF1559" s="5"/>
      <c r="AJ1559" s="5"/>
      <c r="AK1559" s="5"/>
      <c r="AP1559" s="5"/>
      <c r="AQ1559" s="5"/>
      <c r="AR1559" s="5"/>
      <c r="AS1559" s="5"/>
    </row>
    <row r="1560" spans="1:45" s="10" customFormat="1" ht="12.75" customHeight="1">
      <c r="A1560" s="11"/>
      <c r="B1560" s="11"/>
      <c r="C1560" s="11"/>
      <c r="O1560" s="116"/>
      <c r="P1560" s="116"/>
      <c r="Q1560" s="116"/>
      <c r="R1560" s="116"/>
      <c r="AF1560" s="5"/>
      <c r="AJ1560" s="5"/>
      <c r="AK1560" s="5"/>
      <c r="AP1560" s="5"/>
      <c r="AQ1560" s="5"/>
      <c r="AR1560" s="5"/>
      <c r="AS1560" s="5"/>
    </row>
    <row r="1561" spans="1:45" s="10" customFormat="1" ht="12.75" customHeight="1">
      <c r="A1561" s="11"/>
      <c r="B1561" s="11"/>
      <c r="C1561" s="11"/>
      <c r="O1561" s="116"/>
      <c r="P1561" s="116"/>
      <c r="Q1561" s="116"/>
      <c r="R1561" s="116"/>
      <c r="AF1561" s="5"/>
      <c r="AJ1561" s="5"/>
      <c r="AK1561" s="5"/>
      <c r="AP1561" s="5"/>
      <c r="AQ1561" s="5"/>
      <c r="AR1561" s="5"/>
      <c r="AS1561" s="5"/>
    </row>
    <row r="1562" spans="1:45" s="10" customFormat="1" ht="12.75" customHeight="1">
      <c r="A1562" s="11"/>
      <c r="B1562" s="11"/>
      <c r="C1562" s="11"/>
      <c r="O1562" s="116"/>
      <c r="P1562" s="116"/>
      <c r="Q1562" s="116"/>
      <c r="R1562" s="116"/>
      <c r="AF1562" s="5"/>
      <c r="AJ1562" s="5"/>
      <c r="AK1562" s="5"/>
      <c r="AP1562" s="5"/>
      <c r="AQ1562" s="5"/>
      <c r="AR1562" s="5"/>
      <c r="AS1562" s="5"/>
    </row>
    <row r="1563" spans="1:45" s="10" customFormat="1" ht="12.75" customHeight="1">
      <c r="A1563" s="11"/>
      <c r="B1563" s="11"/>
      <c r="C1563" s="11"/>
      <c r="O1563" s="116"/>
      <c r="P1563" s="116"/>
      <c r="Q1563" s="116"/>
      <c r="R1563" s="116"/>
      <c r="AF1563" s="5"/>
      <c r="AJ1563" s="5"/>
      <c r="AK1563" s="5"/>
      <c r="AP1563" s="5"/>
      <c r="AQ1563" s="5"/>
      <c r="AR1563" s="5"/>
      <c r="AS1563" s="5"/>
    </row>
    <row r="1564" spans="1:45" s="10" customFormat="1" ht="12.75" customHeight="1">
      <c r="A1564" s="11"/>
      <c r="B1564" s="11"/>
      <c r="C1564" s="11"/>
      <c r="O1564" s="116"/>
      <c r="P1564" s="116"/>
      <c r="Q1564" s="116"/>
      <c r="R1564" s="116"/>
      <c r="AF1564" s="5"/>
      <c r="AJ1564" s="5"/>
      <c r="AK1564" s="5"/>
      <c r="AP1564" s="5"/>
      <c r="AQ1564" s="5"/>
      <c r="AR1564" s="5"/>
      <c r="AS1564" s="5"/>
    </row>
    <row r="1565" spans="1:45" s="10" customFormat="1" ht="12.75" customHeight="1">
      <c r="A1565" s="11"/>
      <c r="B1565" s="11"/>
      <c r="C1565" s="11"/>
      <c r="O1565" s="116"/>
      <c r="P1565" s="116"/>
      <c r="Q1565" s="116"/>
      <c r="R1565" s="116"/>
      <c r="AF1565" s="5"/>
      <c r="AJ1565" s="5"/>
      <c r="AK1565" s="5"/>
      <c r="AP1565" s="5"/>
      <c r="AQ1565" s="5"/>
      <c r="AR1565" s="5"/>
      <c r="AS1565" s="5"/>
    </row>
    <row r="1566" spans="1:45" s="10" customFormat="1" ht="12.75" customHeight="1">
      <c r="A1566" s="11"/>
      <c r="B1566" s="11"/>
      <c r="C1566" s="11"/>
      <c r="O1566" s="116"/>
      <c r="P1566" s="116"/>
      <c r="Q1566" s="116"/>
      <c r="R1566" s="116"/>
      <c r="AF1566" s="5"/>
      <c r="AJ1566" s="5"/>
      <c r="AK1566" s="5"/>
      <c r="AP1566" s="5"/>
      <c r="AQ1566" s="5"/>
      <c r="AR1566" s="5"/>
      <c r="AS1566" s="5"/>
    </row>
    <row r="1567" spans="1:45" s="10" customFormat="1" ht="12.75" customHeight="1">
      <c r="A1567" s="11"/>
      <c r="B1567" s="11"/>
      <c r="C1567" s="11"/>
      <c r="O1567" s="116"/>
      <c r="P1567" s="116"/>
      <c r="Q1567" s="116"/>
      <c r="R1567" s="116"/>
      <c r="AF1567" s="5"/>
      <c r="AJ1567" s="5"/>
      <c r="AK1567" s="5"/>
      <c r="AP1567" s="5"/>
      <c r="AQ1567" s="5"/>
      <c r="AR1567" s="5"/>
      <c r="AS1567" s="5"/>
    </row>
    <row r="1568" spans="1:45" s="10" customFormat="1" ht="12.75" customHeight="1">
      <c r="A1568" s="11"/>
      <c r="B1568" s="11"/>
      <c r="C1568" s="11"/>
      <c r="O1568" s="116"/>
      <c r="P1568" s="116"/>
      <c r="Q1568" s="116"/>
      <c r="R1568" s="116"/>
      <c r="AF1568" s="5"/>
      <c r="AJ1568" s="5"/>
      <c r="AK1568" s="5"/>
      <c r="AP1568" s="5"/>
      <c r="AQ1568" s="5"/>
      <c r="AR1568" s="5"/>
      <c r="AS1568" s="5"/>
    </row>
    <row r="1569" spans="1:45" s="10" customFormat="1" ht="12.75" customHeight="1">
      <c r="A1569" s="11"/>
      <c r="B1569" s="11"/>
      <c r="C1569" s="11"/>
      <c r="O1569" s="116"/>
      <c r="P1569" s="116"/>
      <c r="Q1569" s="116"/>
      <c r="R1569" s="116"/>
      <c r="AF1569" s="5"/>
      <c r="AJ1569" s="5"/>
      <c r="AK1569" s="5"/>
      <c r="AP1569" s="5"/>
      <c r="AQ1569" s="5"/>
      <c r="AR1569" s="5"/>
      <c r="AS1569" s="5"/>
    </row>
    <row r="1570" spans="1:45" s="10" customFormat="1" ht="12.75" customHeight="1">
      <c r="A1570" s="11"/>
      <c r="B1570" s="11"/>
      <c r="C1570" s="11"/>
      <c r="O1570" s="116"/>
      <c r="P1570" s="116"/>
      <c r="Q1570" s="116"/>
      <c r="R1570" s="116"/>
      <c r="AF1570" s="5"/>
      <c r="AJ1570" s="5"/>
      <c r="AK1570" s="5"/>
      <c r="AP1570" s="5"/>
      <c r="AQ1570" s="5"/>
      <c r="AR1570" s="5"/>
      <c r="AS1570" s="5"/>
    </row>
    <row r="1571" spans="1:45" s="10" customFormat="1" ht="12.75" customHeight="1">
      <c r="A1571" s="11"/>
      <c r="B1571" s="11"/>
      <c r="C1571" s="11"/>
      <c r="O1571" s="116"/>
      <c r="P1571" s="116"/>
      <c r="Q1571" s="116"/>
      <c r="R1571" s="116"/>
      <c r="AF1571" s="5"/>
      <c r="AJ1571" s="5"/>
      <c r="AK1571" s="5"/>
      <c r="AP1571" s="5"/>
      <c r="AQ1571" s="5"/>
      <c r="AR1571" s="5"/>
      <c r="AS1571" s="5"/>
    </row>
    <row r="1572" spans="1:45" s="10" customFormat="1" ht="12.75" customHeight="1">
      <c r="A1572" s="11"/>
      <c r="B1572" s="11"/>
      <c r="C1572" s="11"/>
      <c r="O1572" s="116"/>
      <c r="P1572" s="116"/>
      <c r="Q1572" s="116"/>
      <c r="R1572" s="116"/>
      <c r="AF1572" s="5"/>
      <c r="AJ1572" s="5"/>
      <c r="AK1572" s="5"/>
      <c r="AP1572" s="5"/>
      <c r="AQ1572" s="5"/>
      <c r="AR1572" s="5"/>
      <c r="AS1572" s="5"/>
    </row>
    <row r="1573" spans="1:45" s="10" customFormat="1" ht="12.75" customHeight="1">
      <c r="A1573" s="11"/>
      <c r="B1573" s="11"/>
      <c r="C1573" s="11"/>
      <c r="O1573" s="116"/>
      <c r="P1573" s="116"/>
      <c r="Q1573" s="116"/>
      <c r="R1573" s="116"/>
      <c r="AF1573" s="5"/>
      <c r="AJ1573" s="5"/>
      <c r="AK1573" s="5"/>
      <c r="AP1573" s="5"/>
      <c r="AQ1573" s="5"/>
      <c r="AR1573" s="5"/>
      <c r="AS1573" s="5"/>
    </row>
    <row r="1574" spans="1:45" s="10" customFormat="1" ht="12.75" customHeight="1">
      <c r="A1574" s="11"/>
      <c r="B1574" s="11"/>
      <c r="C1574" s="11"/>
      <c r="O1574" s="116"/>
      <c r="P1574" s="116"/>
      <c r="Q1574" s="116"/>
      <c r="R1574" s="116"/>
      <c r="AF1574" s="5"/>
      <c r="AJ1574" s="5"/>
      <c r="AK1574" s="5"/>
      <c r="AP1574" s="5"/>
      <c r="AQ1574" s="5"/>
      <c r="AR1574" s="5"/>
      <c r="AS1574" s="5"/>
    </row>
    <row r="1575" spans="1:45" s="10" customFormat="1" ht="12.75" customHeight="1">
      <c r="A1575" s="11"/>
      <c r="B1575" s="11"/>
      <c r="C1575" s="11"/>
      <c r="O1575" s="116"/>
      <c r="P1575" s="116"/>
      <c r="Q1575" s="116"/>
      <c r="R1575" s="116"/>
      <c r="AF1575" s="5"/>
      <c r="AJ1575" s="5"/>
      <c r="AK1575" s="5"/>
      <c r="AP1575" s="5"/>
      <c r="AQ1575" s="5"/>
      <c r="AR1575" s="5"/>
      <c r="AS1575" s="5"/>
    </row>
    <row r="1576" spans="1:45" s="10" customFormat="1" ht="12.75" customHeight="1">
      <c r="A1576" s="11"/>
      <c r="B1576" s="11"/>
      <c r="C1576" s="11"/>
      <c r="O1576" s="116"/>
      <c r="P1576" s="116"/>
      <c r="Q1576" s="116"/>
      <c r="R1576" s="116"/>
      <c r="AF1576" s="5"/>
      <c r="AJ1576" s="5"/>
      <c r="AK1576" s="5"/>
      <c r="AP1576" s="5"/>
      <c r="AQ1576" s="5"/>
      <c r="AR1576" s="5"/>
      <c r="AS1576" s="5"/>
    </row>
    <row r="1577" spans="1:45" s="10" customFormat="1" ht="12.75" customHeight="1">
      <c r="A1577" s="11"/>
      <c r="B1577" s="11"/>
      <c r="C1577" s="11"/>
      <c r="O1577" s="116"/>
      <c r="P1577" s="116"/>
      <c r="Q1577" s="116"/>
      <c r="R1577" s="116"/>
      <c r="AF1577" s="5"/>
      <c r="AJ1577" s="5"/>
      <c r="AK1577" s="5"/>
      <c r="AP1577" s="5"/>
      <c r="AQ1577" s="5"/>
      <c r="AR1577" s="5"/>
      <c r="AS1577" s="5"/>
    </row>
    <row r="1578" spans="1:45" s="10" customFormat="1" ht="12.75" customHeight="1">
      <c r="A1578" s="11"/>
      <c r="B1578" s="11"/>
      <c r="C1578" s="11"/>
      <c r="O1578" s="116"/>
      <c r="P1578" s="116"/>
      <c r="Q1578" s="116"/>
      <c r="R1578" s="116"/>
      <c r="AF1578" s="5"/>
      <c r="AJ1578" s="5"/>
      <c r="AK1578" s="5"/>
      <c r="AP1578" s="5"/>
      <c r="AQ1578" s="5"/>
      <c r="AR1578" s="5"/>
      <c r="AS1578" s="5"/>
    </row>
    <row r="1579" spans="1:45" s="10" customFormat="1" ht="12.75" customHeight="1">
      <c r="A1579" s="11"/>
      <c r="B1579" s="11"/>
      <c r="C1579" s="11"/>
      <c r="O1579" s="116"/>
      <c r="P1579" s="116"/>
      <c r="Q1579" s="116"/>
      <c r="R1579" s="116"/>
      <c r="AF1579" s="5"/>
      <c r="AJ1579" s="5"/>
      <c r="AK1579" s="5"/>
      <c r="AP1579" s="5"/>
      <c r="AQ1579" s="5"/>
      <c r="AR1579" s="5"/>
      <c r="AS1579" s="5"/>
    </row>
    <row r="1580" spans="1:45" s="10" customFormat="1" ht="12.75" customHeight="1">
      <c r="A1580" s="11"/>
      <c r="B1580" s="11"/>
      <c r="C1580" s="11"/>
      <c r="O1580" s="116"/>
      <c r="P1580" s="116"/>
      <c r="Q1580" s="116"/>
      <c r="R1580" s="116"/>
      <c r="AF1580" s="5"/>
      <c r="AJ1580" s="5"/>
      <c r="AK1580" s="5"/>
      <c r="AP1580" s="5"/>
      <c r="AQ1580" s="5"/>
      <c r="AR1580" s="5"/>
      <c r="AS1580" s="5"/>
    </row>
    <row r="1581" spans="1:45" s="10" customFormat="1" ht="12.75" customHeight="1">
      <c r="A1581" s="11"/>
      <c r="B1581" s="11"/>
      <c r="C1581" s="11"/>
      <c r="O1581" s="116"/>
      <c r="P1581" s="116"/>
      <c r="Q1581" s="116"/>
      <c r="R1581" s="116"/>
      <c r="AF1581" s="5"/>
      <c r="AJ1581" s="5"/>
      <c r="AK1581" s="5"/>
      <c r="AP1581" s="5"/>
      <c r="AQ1581" s="5"/>
      <c r="AR1581" s="5"/>
      <c r="AS1581" s="5"/>
    </row>
    <row r="1582" spans="1:45" s="10" customFormat="1" ht="12.75" customHeight="1">
      <c r="A1582" s="11"/>
      <c r="B1582" s="11"/>
      <c r="C1582" s="11"/>
      <c r="O1582" s="116"/>
      <c r="P1582" s="116"/>
      <c r="Q1582" s="116"/>
      <c r="R1582" s="116"/>
      <c r="AF1582" s="5"/>
      <c r="AJ1582" s="5"/>
      <c r="AK1582" s="5"/>
      <c r="AP1582" s="5"/>
      <c r="AQ1582" s="5"/>
      <c r="AR1582" s="5"/>
      <c r="AS1582" s="5"/>
    </row>
    <row r="1583" spans="1:45" s="10" customFormat="1" ht="12.75" customHeight="1">
      <c r="A1583" s="11"/>
      <c r="B1583" s="11"/>
      <c r="C1583" s="11"/>
      <c r="O1583" s="116"/>
      <c r="P1583" s="116"/>
      <c r="Q1583" s="116"/>
      <c r="R1583" s="116"/>
      <c r="AF1583" s="5"/>
      <c r="AJ1583" s="5"/>
      <c r="AK1583" s="5"/>
      <c r="AP1583" s="5"/>
      <c r="AQ1583" s="5"/>
      <c r="AR1583" s="5"/>
      <c r="AS1583" s="5"/>
    </row>
    <row r="1584" spans="1:45" s="10" customFormat="1" ht="12.75" customHeight="1">
      <c r="A1584" s="11"/>
      <c r="B1584" s="11"/>
      <c r="C1584" s="11"/>
      <c r="O1584" s="116"/>
      <c r="P1584" s="116"/>
      <c r="Q1584" s="116"/>
      <c r="R1584" s="116"/>
      <c r="AF1584" s="5"/>
      <c r="AJ1584" s="5"/>
      <c r="AK1584" s="5"/>
      <c r="AP1584" s="5"/>
      <c r="AQ1584" s="5"/>
      <c r="AR1584" s="5"/>
      <c r="AS1584" s="5"/>
    </row>
    <row r="1585" spans="1:45" s="10" customFormat="1" ht="12.75" customHeight="1">
      <c r="A1585" s="11"/>
      <c r="B1585" s="11"/>
      <c r="C1585" s="11"/>
      <c r="O1585" s="116"/>
      <c r="P1585" s="116"/>
      <c r="Q1585" s="116"/>
      <c r="R1585" s="116"/>
      <c r="AF1585" s="5"/>
      <c r="AJ1585" s="5"/>
      <c r="AK1585" s="5"/>
      <c r="AP1585" s="5"/>
      <c r="AQ1585" s="5"/>
      <c r="AR1585" s="5"/>
      <c r="AS1585" s="5"/>
    </row>
    <row r="1586" spans="1:45" s="10" customFormat="1" ht="12.75" customHeight="1">
      <c r="A1586" s="11"/>
      <c r="B1586" s="11"/>
      <c r="C1586" s="11"/>
      <c r="O1586" s="116"/>
      <c r="P1586" s="116"/>
      <c r="Q1586" s="116"/>
      <c r="R1586" s="116"/>
      <c r="AF1586" s="5"/>
      <c r="AJ1586" s="5"/>
      <c r="AK1586" s="5"/>
      <c r="AP1586" s="5"/>
      <c r="AQ1586" s="5"/>
      <c r="AR1586" s="5"/>
      <c r="AS1586" s="5"/>
    </row>
    <row r="1587" spans="1:45" s="10" customFormat="1" ht="12.75" customHeight="1">
      <c r="A1587" s="11"/>
      <c r="B1587" s="11"/>
      <c r="C1587" s="11"/>
      <c r="O1587" s="116"/>
      <c r="P1587" s="116"/>
      <c r="Q1587" s="116"/>
      <c r="R1587" s="116"/>
      <c r="AF1587" s="5"/>
      <c r="AJ1587" s="5"/>
      <c r="AK1587" s="5"/>
      <c r="AP1587" s="5"/>
      <c r="AQ1587" s="5"/>
      <c r="AR1587" s="5"/>
      <c r="AS1587" s="5"/>
    </row>
    <row r="1588" spans="1:45" s="10" customFormat="1" ht="12.75" customHeight="1">
      <c r="A1588" s="11"/>
      <c r="B1588" s="11"/>
      <c r="C1588" s="11"/>
      <c r="O1588" s="116"/>
      <c r="P1588" s="116"/>
      <c r="Q1588" s="116"/>
      <c r="R1588" s="116"/>
      <c r="AF1588" s="5"/>
      <c r="AJ1588" s="5"/>
      <c r="AK1588" s="5"/>
      <c r="AP1588" s="5"/>
      <c r="AQ1588" s="5"/>
      <c r="AR1588" s="5"/>
      <c r="AS1588" s="5"/>
    </row>
    <row r="1589" spans="1:45" s="10" customFormat="1" ht="12.75" customHeight="1">
      <c r="A1589" s="11"/>
      <c r="B1589" s="11"/>
      <c r="C1589" s="11"/>
      <c r="O1589" s="116"/>
      <c r="P1589" s="116"/>
      <c r="Q1589" s="116"/>
      <c r="R1589" s="116"/>
      <c r="AF1589" s="5"/>
      <c r="AJ1589" s="5"/>
      <c r="AK1589" s="5"/>
      <c r="AP1589" s="5"/>
      <c r="AQ1589" s="5"/>
      <c r="AR1589" s="5"/>
      <c r="AS1589" s="5"/>
    </row>
    <row r="1590" spans="1:45" s="10" customFormat="1" ht="12.75" customHeight="1">
      <c r="A1590" s="11"/>
      <c r="B1590" s="11"/>
      <c r="C1590" s="11"/>
      <c r="O1590" s="116"/>
      <c r="P1590" s="116"/>
      <c r="Q1590" s="116"/>
      <c r="R1590" s="116"/>
      <c r="AF1590" s="5"/>
      <c r="AJ1590" s="5"/>
      <c r="AK1590" s="5"/>
      <c r="AP1590" s="5"/>
      <c r="AQ1590" s="5"/>
      <c r="AR1590" s="5"/>
      <c r="AS1590" s="5"/>
    </row>
    <row r="1591" spans="1:45" s="10" customFormat="1" ht="12.75" customHeight="1">
      <c r="A1591" s="11"/>
      <c r="B1591" s="11"/>
      <c r="C1591" s="11"/>
      <c r="O1591" s="116"/>
      <c r="P1591" s="116"/>
      <c r="Q1591" s="116"/>
      <c r="R1591" s="116"/>
      <c r="AF1591" s="5"/>
      <c r="AJ1591" s="5"/>
      <c r="AK1591" s="5"/>
      <c r="AP1591" s="5"/>
      <c r="AQ1591" s="5"/>
      <c r="AR1591" s="5"/>
      <c r="AS1591" s="5"/>
    </row>
    <row r="1592" spans="1:45" s="10" customFormat="1" ht="12.75" customHeight="1">
      <c r="A1592" s="11"/>
      <c r="B1592" s="11"/>
      <c r="C1592" s="11"/>
      <c r="O1592" s="116"/>
      <c r="P1592" s="116"/>
      <c r="Q1592" s="116"/>
      <c r="R1592" s="116"/>
      <c r="AF1592" s="5"/>
      <c r="AJ1592" s="5"/>
      <c r="AK1592" s="5"/>
      <c r="AP1592" s="5"/>
      <c r="AQ1592" s="5"/>
      <c r="AR1592" s="5"/>
      <c r="AS1592" s="5"/>
    </row>
    <row r="1593" spans="1:45" s="10" customFormat="1" ht="12.75" customHeight="1">
      <c r="A1593" s="11"/>
      <c r="B1593" s="11"/>
      <c r="C1593" s="11"/>
      <c r="O1593" s="116"/>
      <c r="P1593" s="116"/>
      <c r="Q1593" s="116"/>
      <c r="R1593" s="116"/>
      <c r="AF1593" s="5"/>
      <c r="AJ1593" s="5"/>
      <c r="AK1593" s="5"/>
      <c r="AP1593" s="5"/>
      <c r="AQ1593" s="5"/>
      <c r="AR1593" s="5"/>
      <c r="AS1593" s="5"/>
    </row>
    <row r="1594" spans="1:45" s="10" customFormat="1" ht="12.75" customHeight="1">
      <c r="A1594" s="11"/>
      <c r="B1594" s="11"/>
      <c r="C1594" s="11"/>
      <c r="O1594" s="116"/>
      <c r="P1594" s="116"/>
      <c r="Q1594" s="116"/>
      <c r="R1594" s="116"/>
      <c r="AF1594" s="5"/>
      <c r="AJ1594" s="5"/>
      <c r="AK1594" s="5"/>
      <c r="AP1594" s="5"/>
      <c r="AQ1594" s="5"/>
      <c r="AR1594" s="5"/>
      <c r="AS1594" s="5"/>
    </row>
    <row r="1595" spans="1:45" s="10" customFormat="1" ht="12.75" customHeight="1">
      <c r="A1595" s="11"/>
      <c r="B1595" s="11"/>
      <c r="C1595" s="11"/>
      <c r="O1595" s="116"/>
      <c r="P1595" s="116"/>
      <c r="Q1595" s="116"/>
      <c r="R1595" s="116"/>
      <c r="AF1595" s="5"/>
      <c r="AJ1595" s="5"/>
      <c r="AK1595" s="5"/>
      <c r="AP1595" s="5"/>
      <c r="AQ1595" s="5"/>
      <c r="AR1595" s="5"/>
      <c r="AS1595" s="5"/>
    </row>
    <row r="1596" spans="1:45" s="10" customFormat="1" ht="12.75" customHeight="1">
      <c r="A1596" s="11"/>
      <c r="B1596" s="11"/>
      <c r="C1596" s="11"/>
      <c r="O1596" s="116"/>
      <c r="P1596" s="116"/>
      <c r="Q1596" s="116"/>
      <c r="R1596" s="116"/>
      <c r="AF1596" s="5"/>
      <c r="AJ1596" s="5"/>
      <c r="AK1596" s="5"/>
      <c r="AP1596" s="5"/>
      <c r="AQ1596" s="5"/>
      <c r="AR1596" s="5"/>
      <c r="AS1596" s="5"/>
    </row>
    <row r="1597" spans="1:45" s="10" customFormat="1" ht="12.75" customHeight="1">
      <c r="A1597" s="11"/>
      <c r="B1597" s="11"/>
      <c r="C1597" s="11"/>
      <c r="O1597" s="116"/>
      <c r="P1597" s="116"/>
      <c r="Q1597" s="116"/>
      <c r="R1597" s="116"/>
      <c r="AF1597" s="5"/>
      <c r="AJ1597" s="5"/>
      <c r="AK1597" s="5"/>
      <c r="AP1597" s="5"/>
      <c r="AQ1597" s="5"/>
      <c r="AR1597" s="5"/>
      <c r="AS1597" s="5"/>
    </row>
    <row r="1598" spans="1:45" s="10" customFormat="1" ht="12.75" customHeight="1">
      <c r="A1598" s="11"/>
      <c r="B1598" s="11"/>
      <c r="C1598" s="11"/>
      <c r="O1598" s="116"/>
      <c r="P1598" s="116"/>
      <c r="Q1598" s="116"/>
      <c r="R1598" s="116"/>
      <c r="AF1598" s="5"/>
      <c r="AJ1598" s="5"/>
      <c r="AK1598" s="5"/>
      <c r="AP1598" s="5"/>
      <c r="AQ1598" s="5"/>
      <c r="AR1598" s="5"/>
      <c r="AS1598" s="5"/>
    </row>
    <row r="1599" spans="1:45" s="10" customFormat="1" ht="12.75" customHeight="1">
      <c r="A1599" s="11"/>
      <c r="B1599" s="11"/>
      <c r="C1599" s="11"/>
      <c r="O1599" s="116"/>
      <c r="P1599" s="116"/>
      <c r="Q1599" s="116"/>
      <c r="R1599" s="116"/>
      <c r="AF1599" s="5"/>
      <c r="AJ1599" s="5"/>
      <c r="AK1599" s="5"/>
      <c r="AP1599" s="5"/>
      <c r="AQ1599" s="5"/>
      <c r="AR1599" s="5"/>
      <c r="AS1599" s="5"/>
    </row>
    <row r="1600" spans="1:45" s="10" customFormat="1" ht="12.75" customHeight="1">
      <c r="A1600" s="11"/>
      <c r="B1600" s="11"/>
      <c r="C1600" s="11"/>
      <c r="O1600" s="116"/>
      <c r="P1600" s="116"/>
      <c r="Q1600" s="116"/>
      <c r="R1600" s="116"/>
      <c r="AF1600" s="5"/>
      <c r="AJ1600" s="5"/>
      <c r="AK1600" s="5"/>
      <c r="AP1600" s="5"/>
      <c r="AQ1600" s="5"/>
      <c r="AR1600" s="5"/>
      <c r="AS1600" s="5"/>
    </row>
    <row r="1601" spans="1:45" s="10" customFormat="1" ht="12.75" customHeight="1">
      <c r="A1601" s="11"/>
      <c r="B1601" s="11"/>
      <c r="C1601" s="11"/>
      <c r="O1601" s="116"/>
      <c r="P1601" s="116"/>
      <c r="Q1601" s="116"/>
      <c r="R1601" s="116"/>
      <c r="AF1601" s="5"/>
      <c r="AJ1601" s="5"/>
      <c r="AK1601" s="5"/>
      <c r="AP1601" s="5"/>
      <c r="AQ1601" s="5"/>
      <c r="AR1601" s="5"/>
      <c r="AS1601" s="5"/>
    </row>
    <row r="1602" spans="1:45" s="10" customFormat="1" ht="12.75" customHeight="1">
      <c r="A1602" s="11"/>
      <c r="B1602" s="11"/>
      <c r="C1602" s="11"/>
      <c r="O1602" s="116"/>
      <c r="P1602" s="116"/>
      <c r="Q1602" s="116"/>
      <c r="R1602" s="116"/>
      <c r="AF1602" s="5"/>
      <c r="AJ1602" s="5"/>
      <c r="AK1602" s="5"/>
      <c r="AP1602" s="5"/>
      <c r="AQ1602" s="5"/>
      <c r="AR1602" s="5"/>
      <c r="AS1602" s="5"/>
    </row>
    <row r="1603" spans="1:45" s="10" customFormat="1" ht="12.75" customHeight="1">
      <c r="A1603" s="11"/>
      <c r="B1603" s="11"/>
      <c r="C1603" s="11"/>
      <c r="O1603" s="116"/>
      <c r="P1603" s="116"/>
      <c r="Q1603" s="116"/>
      <c r="R1603" s="116"/>
      <c r="AF1603" s="5"/>
      <c r="AJ1603" s="5"/>
      <c r="AK1603" s="5"/>
      <c r="AP1603" s="5"/>
      <c r="AQ1603" s="5"/>
      <c r="AR1603" s="5"/>
      <c r="AS1603" s="5"/>
    </row>
    <row r="1604" spans="1:45" s="10" customFormat="1" ht="12.75" customHeight="1">
      <c r="A1604" s="11"/>
      <c r="B1604" s="11"/>
      <c r="C1604" s="11"/>
      <c r="O1604" s="116"/>
      <c r="P1604" s="116"/>
      <c r="Q1604" s="116"/>
      <c r="R1604" s="116"/>
      <c r="AF1604" s="5"/>
      <c r="AJ1604" s="5"/>
      <c r="AK1604" s="5"/>
      <c r="AP1604" s="5"/>
      <c r="AQ1604" s="5"/>
      <c r="AR1604" s="5"/>
      <c r="AS1604" s="5"/>
    </row>
    <row r="1605" spans="1:45" s="10" customFormat="1" ht="12.75" customHeight="1">
      <c r="A1605" s="11"/>
      <c r="B1605" s="11"/>
      <c r="C1605" s="11"/>
      <c r="O1605" s="116"/>
      <c r="P1605" s="116"/>
      <c r="Q1605" s="116"/>
      <c r="R1605" s="116"/>
      <c r="AF1605" s="5"/>
      <c r="AJ1605" s="5"/>
      <c r="AK1605" s="5"/>
      <c r="AP1605" s="5"/>
      <c r="AQ1605" s="5"/>
      <c r="AR1605" s="5"/>
      <c r="AS1605" s="5"/>
    </row>
    <row r="1606" spans="1:45" s="10" customFormat="1" ht="12.75" customHeight="1">
      <c r="A1606" s="11"/>
      <c r="B1606" s="11"/>
      <c r="C1606" s="11"/>
      <c r="O1606" s="116"/>
      <c r="P1606" s="116"/>
      <c r="Q1606" s="116"/>
      <c r="R1606" s="116"/>
      <c r="AF1606" s="5"/>
      <c r="AJ1606" s="5"/>
      <c r="AK1606" s="5"/>
      <c r="AP1606" s="5"/>
      <c r="AQ1606" s="5"/>
      <c r="AR1606" s="5"/>
      <c r="AS1606" s="5"/>
    </row>
    <row r="1607" spans="1:45" s="10" customFormat="1" ht="12.75" customHeight="1">
      <c r="A1607" s="11"/>
      <c r="B1607" s="11"/>
      <c r="C1607" s="11"/>
      <c r="O1607" s="116"/>
      <c r="P1607" s="116"/>
      <c r="Q1607" s="116"/>
      <c r="R1607" s="116"/>
      <c r="AF1607" s="5"/>
      <c r="AJ1607" s="5"/>
      <c r="AK1607" s="5"/>
      <c r="AP1607" s="5"/>
      <c r="AQ1607" s="5"/>
      <c r="AR1607" s="5"/>
      <c r="AS1607" s="5"/>
    </row>
    <row r="1608" spans="1:45" s="10" customFormat="1" ht="12.75" customHeight="1">
      <c r="A1608" s="11"/>
      <c r="B1608" s="11"/>
      <c r="C1608" s="11"/>
      <c r="O1608" s="116"/>
      <c r="P1608" s="116"/>
      <c r="Q1608" s="116"/>
      <c r="R1608" s="116"/>
      <c r="AF1608" s="5"/>
      <c r="AJ1608" s="5"/>
      <c r="AK1608" s="5"/>
      <c r="AP1608" s="5"/>
      <c r="AQ1608" s="5"/>
      <c r="AR1608" s="5"/>
      <c r="AS1608" s="5"/>
    </row>
    <row r="1609" spans="1:45" s="10" customFormat="1" ht="12.75" customHeight="1">
      <c r="A1609" s="11"/>
      <c r="B1609" s="11"/>
      <c r="C1609" s="11"/>
      <c r="O1609" s="116"/>
      <c r="P1609" s="116"/>
      <c r="Q1609" s="116"/>
      <c r="R1609" s="116"/>
      <c r="AF1609" s="5"/>
      <c r="AJ1609" s="5"/>
      <c r="AK1609" s="5"/>
      <c r="AP1609" s="5"/>
      <c r="AQ1609" s="5"/>
      <c r="AR1609" s="5"/>
      <c r="AS1609" s="5"/>
    </row>
    <row r="1610" spans="1:45" s="10" customFormat="1" ht="12.75" customHeight="1">
      <c r="A1610" s="11"/>
      <c r="B1610" s="11"/>
      <c r="C1610" s="11"/>
      <c r="O1610" s="116"/>
      <c r="P1610" s="116"/>
      <c r="Q1610" s="116"/>
      <c r="R1610" s="116"/>
      <c r="AF1610" s="5"/>
      <c r="AJ1610" s="5"/>
      <c r="AK1610" s="5"/>
      <c r="AP1610" s="5"/>
      <c r="AQ1610" s="5"/>
      <c r="AR1610" s="5"/>
      <c r="AS1610" s="5"/>
    </row>
    <row r="1611" spans="1:45" s="10" customFormat="1" ht="12.75" customHeight="1">
      <c r="A1611" s="11"/>
      <c r="B1611" s="11"/>
      <c r="C1611" s="11"/>
      <c r="O1611" s="116"/>
      <c r="P1611" s="116"/>
      <c r="Q1611" s="116"/>
      <c r="R1611" s="116"/>
      <c r="AF1611" s="5"/>
      <c r="AJ1611" s="5"/>
      <c r="AK1611" s="5"/>
      <c r="AP1611" s="5"/>
      <c r="AQ1611" s="5"/>
      <c r="AR1611" s="5"/>
      <c r="AS1611" s="5"/>
    </row>
    <row r="1612" spans="1:45" s="10" customFormat="1" ht="12.75" customHeight="1">
      <c r="A1612" s="11"/>
      <c r="B1612" s="11"/>
      <c r="C1612" s="11"/>
      <c r="O1612" s="116"/>
      <c r="P1612" s="116"/>
      <c r="Q1612" s="116"/>
      <c r="R1612" s="116"/>
      <c r="AF1612" s="5"/>
      <c r="AJ1612" s="5"/>
      <c r="AK1612" s="5"/>
      <c r="AP1612" s="5"/>
      <c r="AQ1612" s="5"/>
      <c r="AR1612" s="5"/>
      <c r="AS1612" s="5"/>
    </row>
    <row r="1613" spans="1:45" s="10" customFormat="1" ht="12.75" customHeight="1">
      <c r="A1613" s="11"/>
      <c r="B1613" s="11"/>
      <c r="C1613" s="11"/>
      <c r="O1613" s="116"/>
      <c r="P1613" s="116"/>
      <c r="Q1613" s="116"/>
      <c r="R1613" s="116"/>
      <c r="AF1613" s="5"/>
      <c r="AJ1613" s="5"/>
      <c r="AK1613" s="5"/>
      <c r="AP1613" s="5"/>
      <c r="AQ1613" s="5"/>
      <c r="AR1613" s="5"/>
      <c r="AS1613" s="5"/>
    </row>
    <row r="1614" spans="1:45" s="10" customFormat="1" ht="12.75" customHeight="1">
      <c r="A1614" s="11"/>
      <c r="B1614" s="11"/>
      <c r="C1614" s="11"/>
      <c r="O1614" s="116"/>
      <c r="P1614" s="116"/>
      <c r="Q1614" s="116"/>
      <c r="R1614" s="116"/>
      <c r="AF1614" s="5"/>
      <c r="AJ1614" s="5"/>
      <c r="AK1614" s="5"/>
      <c r="AP1614" s="5"/>
      <c r="AQ1614" s="5"/>
      <c r="AR1614" s="5"/>
      <c r="AS1614" s="5"/>
    </row>
    <row r="1615" spans="1:45" s="10" customFormat="1" ht="12.75" customHeight="1">
      <c r="A1615" s="11"/>
      <c r="B1615" s="11"/>
      <c r="C1615" s="11"/>
      <c r="O1615" s="116"/>
      <c r="P1615" s="116"/>
      <c r="Q1615" s="116"/>
      <c r="R1615" s="116"/>
      <c r="AF1615" s="5"/>
      <c r="AJ1615" s="5"/>
      <c r="AK1615" s="5"/>
      <c r="AP1615" s="5"/>
      <c r="AQ1615" s="5"/>
      <c r="AR1615" s="5"/>
      <c r="AS1615" s="5"/>
    </row>
    <row r="1616" spans="1:45" s="10" customFormat="1" ht="12.75" customHeight="1">
      <c r="A1616" s="11"/>
      <c r="B1616" s="11"/>
      <c r="C1616" s="11"/>
      <c r="O1616" s="116"/>
      <c r="P1616" s="116"/>
      <c r="Q1616" s="116"/>
      <c r="R1616" s="116"/>
      <c r="AF1616" s="5"/>
      <c r="AJ1616" s="5"/>
      <c r="AK1616" s="5"/>
      <c r="AP1616" s="5"/>
      <c r="AQ1616" s="5"/>
      <c r="AR1616" s="5"/>
      <c r="AS1616" s="5"/>
    </row>
    <row r="1617" spans="1:45" s="10" customFormat="1" ht="12.75" customHeight="1">
      <c r="A1617" s="11"/>
      <c r="B1617" s="11"/>
      <c r="C1617" s="11"/>
      <c r="O1617" s="116"/>
      <c r="P1617" s="116"/>
      <c r="Q1617" s="116"/>
      <c r="R1617" s="116"/>
      <c r="AF1617" s="5"/>
      <c r="AJ1617" s="5"/>
      <c r="AK1617" s="5"/>
      <c r="AP1617" s="5"/>
      <c r="AQ1617" s="5"/>
      <c r="AR1617" s="5"/>
      <c r="AS1617" s="5"/>
    </row>
    <row r="1618" spans="1:45" s="10" customFormat="1" ht="12.75" customHeight="1">
      <c r="A1618" s="11"/>
      <c r="B1618" s="11"/>
      <c r="C1618" s="11"/>
      <c r="O1618" s="116"/>
      <c r="P1618" s="116"/>
      <c r="Q1618" s="116"/>
      <c r="R1618" s="116"/>
      <c r="AF1618" s="5"/>
      <c r="AJ1618" s="5"/>
      <c r="AK1618" s="5"/>
      <c r="AP1618" s="5"/>
      <c r="AQ1618" s="5"/>
      <c r="AR1618" s="5"/>
      <c r="AS1618" s="5"/>
    </row>
    <row r="1619" spans="1:45" s="10" customFormat="1" ht="12.75" customHeight="1">
      <c r="A1619" s="11"/>
      <c r="B1619" s="11"/>
      <c r="C1619" s="11"/>
      <c r="O1619" s="116"/>
      <c r="P1619" s="116"/>
      <c r="Q1619" s="116"/>
      <c r="R1619" s="116"/>
      <c r="AF1619" s="5"/>
      <c r="AJ1619" s="5"/>
      <c r="AK1619" s="5"/>
      <c r="AP1619" s="5"/>
      <c r="AQ1619" s="5"/>
      <c r="AR1619" s="5"/>
      <c r="AS1619" s="5"/>
    </row>
    <row r="1620" spans="1:45" s="10" customFormat="1" ht="12.75" customHeight="1">
      <c r="A1620" s="11"/>
      <c r="B1620" s="11"/>
      <c r="C1620" s="11"/>
      <c r="O1620" s="116"/>
      <c r="P1620" s="116"/>
      <c r="Q1620" s="116"/>
      <c r="R1620" s="116"/>
      <c r="AF1620" s="5"/>
      <c r="AJ1620" s="5"/>
      <c r="AK1620" s="5"/>
      <c r="AP1620" s="5"/>
      <c r="AQ1620" s="5"/>
      <c r="AR1620" s="5"/>
      <c r="AS1620" s="5"/>
    </row>
    <row r="1621" spans="1:45" s="10" customFormat="1" ht="12.75" customHeight="1">
      <c r="A1621" s="11"/>
      <c r="B1621" s="11"/>
      <c r="C1621" s="11"/>
      <c r="O1621" s="116"/>
      <c r="P1621" s="116"/>
      <c r="Q1621" s="116"/>
      <c r="R1621" s="116"/>
      <c r="AF1621" s="5"/>
      <c r="AJ1621" s="5"/>
      <c r="AK1621" s="5"/>
      <c r="AP1621" s="5"/>
      <c r="AQ1621" s="5"/>
      <c r="AR1621" s="5"/>
      <c r="AS1621" s="5"/>
    </row>
    <row r="1622" spans="1:45" s="10" customFormat="1" ht="12.75" customHeight="1">
      <c r="A1622" s="11"/>
      <c r="B1622" s="11"/>
      <c r="C1622" s="11"/>
      <c r="O1622" s="116"/>
      <c r="P1622" s="116"/>
      <c r="Q1622" s="116"/>
      <c r="R1622" s="116"/>
      <c r="AF1622" s="5"/>
      <c r="AJ1622" s="5"/>
      <c r="AK1622" s="5"/>
      <c r="AP1622" s="5"/>
      <c r="AQ1622" s="5"/>
      <c r="AR1622" s="5"/>
      <c r="AS1622" s="5"/>
    </row>
    <row r="1623" spans="1:45" s="10" customFormat="1" ht="12.75" customHeight="1">
      <c r="A1623" s="11"/>
      <c r="B1623" s="11"/>
      <c r="C1623" s="11"/>
      <c r="O1623" s="116"/>
      <c r="P1623" s="116"/>
      <c r="Q1623" s="116"/>
      <c r="R1623" s="116"/>
      <c r="AF1623" s="5"/>
      <c r="AJ1623" s="5"/>
      <c r="AK1623" s="5"/>
      <c r="AP1623" s="5"/>
      <c r="AQ1623" s="5"/>
      <c r="AR1623" s="5"/>
      <c r="AS1623" s="5"/>
    </row>
    <row r="1624" spans="1:45" s="10" customFormat="1" ht="12.75" customHeight="1">
      <c r="A1624" s="11"/>
      <c r="B1624" s="11"/>
      <c r="C1624" s="11"/>
      <c r="O1624" s="116"/>
      <c r="P1624" s="116"/>
      <c r="Q1624" s="116"/>
      <c r="R1624" s="116"/>
      <c r="AF1624" s="5"/>
      <c r="AJ1624" s="5"/>
      <c r="AK1624" s="5"/>
      <c r="AP1624" s="5"/>
      <c r="AQ1624" s="5"/>
      <c r="AR1624" s="5"/>
      <c r="AS1624" s="5"/>
    </row>
    <row r="1625" spans="1:45" s="10" customFormat="1" ht="12.75" customHeight="1">
      <c r="A1625" s="11"/>
      <c r="B1625" s="11"/>
      <c r="C1625" s="11"/>
      <c r="O1625" s="116"/>
      <c r="P1625" s="116"/>
      <c r="Q1625" s="116"/>
      <c r="R1625" s="116"/>
      <c r="AF1625" s="5"/>
      <c r="AJ1625" s="5"/>
      <c r="AK1625" s="5"/>
      <c r="AP1625" s="5"/>
      <c r="AQ1625" s="5"/>
      <c r="AR1625" s="5"/>
      <c r="AS1625" s="5"/>
    </row>
    <row r="1626" spans="1:45" s="10" customFormat="1" ht="12.75" customHeight="1">
      <c r="A1626" s="11"/>
      <c r="B1626" s="11"/>
      <c r="C1626" s="11"/>
      <c r="O1626" s="116"/>
      <c r="P1626" s="116"/>
      <c r="Q1626" s="116"/>
      <c r="R1626" s="116"/>
      <c r="AF1626" s="5"/>
      <c r="AJ1626" s="5"/>
      <c r="AK1626" s="5"/>
      <c r="AP1626" s="5"/>
      <c r="AQ1626" s="5"/>
      <c r="AR1626" s="5"/>
      <c r="AS1626" s="5"/>
    </row>
    <row r="1627" spans="1:45" s="10" customFormat="1" ht="12.75" customHeight="1">
      <c r="A1627" s="11"/>
      <c r="B1627" s="11"/>
      <c r="C1627" s="11"/>
      <c r="O1627" s="116"/>
      <c r="P1627" s="116"/>
      <c r="Q1627" s="116"/>
      <c r="R1627" s="116"/>
      <c r="AF1627" s="5"/>
      <c r="AJ1627" s="5"/>
      <c r="AK1627" s="5"/>
      <c r="AP1627" s="5"/>
      <c r="AQ1627" s="5"/>
      <c r="AR1627" s="5"/>
      <c r="AS1627" s="5"/>
    </row>
    <row r="1628" spans="1:45" s="10" customFormat="1" ht="12.75" customHeight="1">
      <c r="A1628" s="11"/>
      <c r="B1628" s="11"/>
      <c r="C1628" s="11"/>
      <c r="O1628" s="116"/>
      <c r="P1628" s="116"/>
      <c r="Q1628" s="116"/>
      <c r="R1628" s="116"/>
      <c r="AF1628" s="5"/>
      <c r="AJ1628" s="5"/>
      <c r="AK1628" s="5"/>
      <c r="AP1628" s="5"/>
      <c r="AQ1628" s="5"/>
      <c r="AR1628" s="5"/>
      <c r="AS1628" s="5"/>
    </row>
    <row r="1629" spans="1:45" s="10" customFormat="1" ht="12.75" customHeight="1">
      <c r="A1629" s="11"/>
      <c r="B1629" s="11"/>
      <c r="C1629" s="11"/>
      <c r="O1629" s="116"/>
      <c r="P1629" s="116"/>
      <c r="Q1629" s="116"/>
      <c r="R1629" s="116"/>
      <c r="AF1629" s="5"/>
      <c r="AJ1629" s="5"/>
      <c r="AK1629" s="5"/>
      <c r="AP1629" s="5"/>
      <c r="AQ1629" s="5"/>
      <c r="AR1629" s="5"/>
      <c r="AS1629" s="5"/>
    </row>
    <row r="1630" spans="1:45" s="10" customFormat="1" ht="12.75" customHeight="1">
      <c r="A1630" s="11"/>
      <c r="B1630" s="11"/>
      <c r="C1630" s="11"/>
      <c r="O1630" s="116"/>
      <c r="P1630" s="116"/>
      <c r="Q1630" s="116"/>
      <c r="R1630" s="116"/>
      <c r="AF1630" s="5"/>
      <c r="AJ1630" s="5"/>
      <c r="AK1630" s="5"/>
      <c r="AP1630" s="5"/>
      <c r="AQ1630" s="5"/>
      <c r="AR1630" s="5"/>
      <c r="AS1630" s="5"/>
    </row>
    <row r="1631" spans="1:45" s="10" customFormat="1" ht="12.75" customHeight="1">
      <c r="A1631" s="11"/>
      <c r="B1631" s="11"/>
      <c r="C1631" s="11"/>
      <c r="O1631" s="116"/>
      <c r="P1631" s="116"/>
      <c r="Q1631" s="116"/>
      <c r="R1631" s="116"/>
      <c r="AF1631" s="5"/>
      <c r="AJ1631" s="5"/>
      <c r="AK1631" s="5"/>
      <c r="AP1631" s="5"/>
      <c r="AQ1631" s="5"/>
      <c r="AR1631" s="5"/>
      <c r="AS1631" s="5"/>
    </row>
    <row r="1632" spans="1:45" s="10" customFormat="1" ht="12.75" customHeight="1">
      <c r="A1632" s="11"/>
      <c r="B1632" s="11"/>
      <c r="C1632" s="11"/>
      <c r="O1632" s="116"/>
      <c r="P1632" s="116"/>
      <c r="Q1632" s="116"/>
      <c r="R1632" s="116"/>
      <c r="AF1632" s="5"/>
      <c r="AJ1632" s="5"/>
      <c r="AK1632" s="5"/>
      <c r="AP1632" s="5"/>
      <c r="AQ1632" s="5"/>
      <c r="AR1632" s="5"/>
      <c r="AS1632" s="5"/>
    </row>
    <row r="1633" spans="1:45" s="10" customFormat="1" ht="12.75" customHeight="1">
      <c r="A1633" s="11"/>
      <c r="B1633" s="11"/>
      <c r="C1633" s="11"/>
      <c r="O1633" s="116"/>
      <c r="P1633" s="116"/>
      <c r="Q1633" s="116"/>
      <c r="R1633" s="116"/>
      <c r="AF1633" s="5"/>
      <c r="AJ1633" s="5"/>
      <c r="AK1633" s="5"/>
      <c r="AP1633" s="5"/>
      <c r="AQ1633" s="5"/>
      <c r="AR1633" s="5"/>
      <c r="AS1633" s="5"/>
    </row>
    <row r="1634" spans="1:45" s="10" customFormat="1" ht="12.75" customHeight="1">
      <c r="A1634" s="11"/>
      <c r="B1634" s="11"/>
      <c r="C1634" s="11"/>
      <c r="O1634" s="116"/>
      <c r="P1634" s="116"/>
      <c r="Q1634" s="116"/>
      <c r="R1634" s="116"/>
      <c r="AF1634" s="5"/>
      <c r="AJ1634" s="5"/>
      <c r="AK1634" s="5"/>
      <c r="AP1634" s="5"/>
      <c r="AQ1634" s="5"/>
      <c r="AR1634" s="5"/>
      <c r="AS1634" s="5"/>
    </row>
    <row r="1635" spans="1:45" s="10" customFormat="1" ht="12.75" customHeight="1">
      <c r="A1635" s="11"/>
      <c r="B1635" s="11"/>
      <c r="C1635" s="11"/>
      <c r="O1635" s="116"/>
      <c r="P1635" s="116"/>
      <c r="Q1635" s="116"/>
      <c r="R1635" s="116"/>
      <c r="AF1635" s="5"/>
      <c r="AJ1635" s="5"/>
      <c r="AK1635" s="5"/>
      <c r="AP1635" s="5"/>
      <c r="AQ1635" s="5"/>
      <c r="AR1635" s="5"/>
      <c r="AS1635" s="5"/>
    </row>
    <row r="1636" spans="1:45" s="10" customFormat="1" ht="12.75" customHeight="1">
      <c r="A1636" s="11"/>
      <c r="B1636" s="11"/>
      <c r="C1636" s="11"/>
      <c r="O1636" s="116"/>
      <c r="P1636" s="116"/>
      <c r="Q1636" s="116"/>
      <c r="R1636" s="116"/>
      <c r="AF1636" s="5"/>
      <c r="AJ1636" s="5"/>
      <c r="AK1636" s="5"/>
      <c r="AP1636" s="5"/>
      <c r="AQ1636" s="5"/>
      <c r="AR1636" s="5"/>
      <c r="AS1636" s="5"/>
    </row>
    <row r="1637" spans="1:45" s="10" customFormat="1" ht="12.75" customHeight="1">
      <c r="A1637" s="11"/>
      <c r="B1637" s="11"/>
      <c r="C1637" s="11"/>
      <c r="O1637" s="116"/>
      <c r="P1637" s="116"/>
      <c r="Q1637" s="116"/>
      <c r="R1637" s="116"/>
      <c r="AF1637" s="5"/>
      <c r="AJ1637" s="5"/>
      <c r="AK1637" s="5"/>
      <c r="AP1637" s="5"/>
      <c r="AQ1637" s="5"/>
      <c r="AR1637" s="5"/>
      <c r="AS1637" s="5"/>
    </row>
    <row r="1638" spans="1:45" s="10" customFormat="1" ht="12.75" customHeight="1">
      <c r="A1638" s="11"/>
      <c r="B1638" s="11"/>
      <c r="C1638" s="11"/>
      <c r="O1638" s="116"/>
      <c r="P1638" s="116"/>
      <c r="Q1638" s="116"/>
      <c r="R1638" s="116"/>
      <c r="AF1638" s="5"/>
      <c r="AJ1638" s="5"/>
      <c r="AK1638" s="5"/>
      <c r="AP1638" s="5"/>
      <c r="AQ1638" s="5"/>
      <c r="AR1638" s="5"/>
      <c r="AS1638" s="5"/>
    </row>
    <row r="1639" spans="1:45" s="10" customFormat="1" ht="12.75" customHeight="1">
      <c r="A1639" s="11"/>
      <c r="B1639" s="11"/>
      <c r="C1639" s="11"/>
      <c r="O1639" s="116"/>
      <c r="P1639" s="116"/>
      <c r="Q1639" s="116"/>
      <c r="R1639" s="116"/>
      <c r="AF1639" s="5"/>
      <c r="AJ1639" s="5"/>
      <c r="AK1639" s="5"/>
      <c r="AP1639" s="5"/>
      <c r="AQ1639" s="5"/>
      <c r="AR1639" s="5"/>
      <c r="AS1639" s="5"/>
    </row>
    <row r="1640" spans="1:45" s="10" customFormat="1" ht="12.75" customHeight="1">
      <c r="A1640" s="11"/>
      <c r="B1640" s="11"/>
      <c r="C1640" s="11"/>
      <c r="O1640" s="116"/>
      <c r="P1640" s="116"/>
      <c r="Q1640" s="116"/>
      <c r="R1640" s="116"/>
      <c r="AF1640" s="5"/>
      <c r="AJ1640" s="5"/>
      <c r="AK1640" s="5"/>
      <c r="AP1640" s="5"/>
      <c r="AQ1640" s="5"/>
      <c r="AR1640" s="5"/>
      <c r="AS1640" s="5"/>
    </row>
    <row r="1641" spans="1:45" s="10" customFormat="1" ht="12.75" customHeight="1">
      <c r="A1641" s="11"/>
      <c r="B1641" s="11"/>
      <c r="C1641" s="11"/>
      <c r="O1641" s="116"/>
      <c r="P1641" s="116"/>
      <c r="Q1641" s="116"/>
      <c r="R1641" s="116"/>
      <c r="AF1641" s="5"/>
      <c r="AJ1641" s="5"/>
      <c r="AK1641" s="5"/>
      <c r="AP1641" s="5"/>
      <c r="AQ1641" s="5"/>
      <c r="AR1641" s="5"/>
      <c r="AS1641" s="5"/>
    </row>
    <row r="1642" spans="1:45" s="10" customFormat="1" ht="12.75" customHeight="1">
      <c r="A1642" s="11"/>
      <c r="B1642" s="11"/>
      <c r="C1642" s="11"/>
      <c r="O1642" s="116"/>
      <c r="P1642" s="116"/>
      <c r="Q1642" s="116"/>
      <c r="R1642" s="116"/>
      <c r="AF1642" s="5"/>
      <c r="AJ1642" s="5"/>
      <c r="AK1642" s="5"/>
      <c r="AP1642" s="5"/>
      <c r="AQ1642" s="5"/>
      <c r="AR1642" s="5"/>
      <c r="AS1642" s="5"/>
    </row>
    <row r="1643" spans="1:45" s="10" customFormat="1" ht="12.75" customHeight="1">
      <c r="A1643" s="11"/>
      <c r="B1643" s="11"/>
      <c r="C1643" s="11"/>
      <c r="O1643" s="116"/>
      <c r="P1643" s="116"/>
      <c r="Q1643" s="116"/>
      <c r="R1643" s="116"/>
      <c r="AF1643" s="5"/>
      <c r="AJ1643" s="5"/>
      <c r="AK1643" s="5"/>
      <c r="AP1643" s="5"/>
      <c r="AQ1643" s="5"/>
      <c r="AR1643" s="5"/>
      <c r="AS1643" s="5"/>
    </row>
    <row r="1644" spans="1:45" s="10" customFormat="1" ht="12.75" customHeight="1">
      <c r="A1644" s="11"/>
      <c r="B1644" s="11"/>
      <c r="C1644" s="11"/>
      <c r="O1644" s="116"/>
      <c r="P1644" s="116"/>
      <c r="Q1644" s="116"/>
      <c r="R1644" s="116"/>
      <c r="AF1644" s="5"/>
      <c r="AJ1644" s="5"/>
      <c r="AK1644" s="5"/>
      <c r="AP1644" s="5"/>
      <c r="AQ1644" s="5"/>
      <c r="AR1644" s="5"/>
      <c r="AS1644" s="5"/>
    </row>
    <row r="1645" spans="1:45" s="10" customFormat="1" ht="12.75" customHeight="1">
      <c r="A1645" s="11"/>
      <c r="B1645" s="11"/>
      <c r="C1645" s="11"/>
      <c r="O1645" s="116"/>
      <c r="P1645" s="116"/>
      <c r="Q1645" s="116"/>
      <c r="R1645" s="116"/>
      <c r="AF1645" s="5"/>
      <c r="AJ1645" s="5"/>
      <c r="AK1645" s="5"/>
      <c r="AP1645" s="5"/>
      <c r="AQ1645" s="5"/>
      <c r="AR1645" s="5"/>
      <c r="AS1645" s="5"/>
    </row>
    <row r="1646" spans="1:45" s="10" customFormat="1" ht="12.75" customHeight="1">
      <c r="A1646" s="11"/>
      <c r="B1646" s="11"/>
      <c r="C1646" s="11"/>
      <c r="O1646" s="116"/>
      <c r="P1646" s="116"/>
      <c r="Q1646" s="116"/>
      <c r="R1646" s="116"/>
      <c r="AF1646" s="5"/>
      <c r="AJ1646" s="5"/>
      <c r="AK1646" s="5"/>
      <c r="AP1646" s="5"/>
      <c r="AQ1646" s="5"/>
      <c r="AR1646" s="5"/>
      <c r="AS1646" s="5"/>
    </row>
    <row r="1647" spans="1:45" s="10" customFormat="1" ht="12.75" customHeight="1">
      <c r="A1647" s="11"/>
      <c r="B1647" s="11"/>
      <c r="C1647" s="11"/>
      <c r="O1647" s="116"/>
      <c r="P1647" s="116"/>
      <c r="Q1647" s="116"/>
      <c r="R1647" s="116"/>
      <c r="AF1647" s="5"/>
      <c r="AJ1647" s="5"/>
      <c r="AK1647" s="5"/>
      <c r="AP1647" s="5"/>
      <c r="AQ1647" s="5"/>
      <c r="AR1647" s="5"/>
      <c r="AS1647" s="5"/>
    </row>
    <row r="1648" spans="1:45" s="10" customFormat="1" ht="12.75" customHeight="1">
      <c r="A1648" s="11"/>
      <c r="B1648" s="11"/>
      <c r="C1648" s="11"/>
      <c r="O1648" s="116"/>
      <c r="P1648" s="116"/>
      <c r="Q1648" s="116"/>
      <c r="R1648" s="116"/>
      <c r="AF1648" s="5"/>
      <c r="AJ1648" s="5"/>
      <c r="AK1648" s="5"/>
      <c r="AP1648" s="5"/>
      <c r="AQ1648" s="5"/>
      <c r="AR1648" s="5"/>
      <c r="AS1648" s="5"/>
    </row>
    <row r="1649" spans="1:45" s="10" customFormat="1" ht="12.75" customHeight="1">
      <c r="A1649" s="11"/>
      <c r="B1649" s="11"/>
      <c r="C1649" s="11"/>
      <c r="O1649" s="116"/>
      <c r="P1649" s="116"/>
      <c r="Q1649" s="116"/>
      <c r="R1649" s="116"/>
      <c r="AF1649" s="5"/>
      <c r="AJ1649" s="5"/>
      <c r="AK1649" s="5"/>
      <c r="AP1649" s="5"/>
      <c r="AQ1649" s="5"/>
      <c r="AR1649" s="5"/>
      <c r="AS1649" s="5"/>
    </row>
    <row r="1650" spans="1:45" s="10" customFormat="1" ht="12.75" customHeight="1">
      <c r="A1650" s="11"/>
      <c r="B1650" s="11"/>
      <c r="C1650" s="11"/>
      <c r="O1650" s="116"/>
      <c r="P1650" s="116"/>
      <c r="Q1650" s="116"/>
      <c r="R1650" s="116"/>
      <c r="AF1650" s="5"/>
      <c r="AJ1650" s="5"/>
      <c r="AK1650" s="5"/>
      <c r="AP1650" s="5"/>
      <c r="AQ1650" s="5"/>
      <c r="AR1650" s="5"/>
      <c r="AS1650" s="5"/>
    </row>
    <row r="1651" spans="1:45" s="10" customFormat="1" ht="12.75" customHeight="1">
      <c r="A1651" s="11"/>
      <c r="B1651" s="11"/>
      <c r="C1651" s="11"/>
      <c r="O1651" s="116"/>
      <c r="P1651" s="116"/>
      <c r="Q1651" s="116"/>
      <c r="R1651" s="116"/>
      <c r="AF1651" s="5"/>
      <c r="AJ1651" s="5"/>
      <c r="AK1651" s="5"/>
      <c r="AP1651" s="5"/>
      <c r="AQ1651" s="5"/>
      <c r="AR1651" s="5"/>
      <c r="AS1651" s="5"/>
    </row>
    <row r="1652" spans="1:45" s="10" customFormat="1" ht="12.75" customHeight="1">
      <c r="A1652" s="11"/>
      <c r="B1652" s="11"/>
      <c r="C1652" s="11"/>
      <c r="O1652" s="116"/>
      <c r="P1652" s="116"/>
      <c r="Q1652" s="116"/>
      <c r="R1652" s="116"/>
      <c r="AF1652" s="5"/>
      <c r="AJ1652" s="5"/>
      <c r="AK1652" s="5"/>
      <c r="AP1652" s="5"/>
      <c r="AQ1652" s="5"/>
      <c r="AR1652" s="5"/>
      <c r="AS1652" s="5"/>
    </row>
    <row r="1653" spans="1:45" s="10" customFormat="1" ht="12.75" customHeight="1">
      <c r="A1653" s="11"/>
      <c r="B1653" s="11"/>
      <c r="C1653" s="11"/>
      <c r="O1653" s="116"/>
      <c r="P1653" s="116"/>
      <c r="Q1653" s="116"/>
      <c r="R1653" s="116"/>
      <c r="AF1653" s="5"/>
      <c r="AJ1653" s="5"/>
      <c r="AK1653" s="5"/>
      <c r="AP1653" s="5"/>
      <c r="AQ1653" s="5"/>
      <c r="AR1653" s="5"/>
      <c r="AS1653" s="5"/>
    </row>
    <row r="1654" spans="1:45" s="10" customFormat="1" ht="12.75" customHeight="1">
      <c r="A1654" s="11"/>
      <c r="B1654" s="11"/>
      <c r="C1654" s="11"/>
      <c r="O1654" s="116"/>
      <c r="P1654" s="116"/>
      <c r="Q1654" s="116"/>
      <c r="R1654" s="116"/>
      <c r="AF1654" s="5"/>
      <c r="AJ1654" s="5"/>
      <c r="AK1654" s="5"/>
      <c r="AP1654" s="5"/>
      <c r="AQ1654" s="5"/>
      <c r="AR1654" s="5"/>
      <c r="AS1654" s="5"/>
    </row>
    <row r="1655" spans="1:45" s="10" customFormat="1" ht="12.75" customHeight="1">
      <c r="A1655" s="11"/>
      <c r="B1655" s="11"/>
      <c r="C1655" s="11"/>
      <c r="O1655" s="116"/>
      <c r="P1655" s="116"/>
      <c r="Q1655" s="116"/>
      <c r="R1655" s="116"/>
      <c r="AF1655" s="5"/>
      <c r="AJ1655" s="5"/>
      <c r="AK1655" s="5"/>
      <c r="AP1655" s="5"/>
      <c r="AQ1655" s="5"/>
      <c r="AR1655" s="5"/>
      <c r="AS1655" s="5"/>
    </row>
    <row r="1656" spans="1:45" s="10" customFormat="1" ht="12.75" customHeight="1">
      <c r="A1656" s="11"/>
      <c r="B1656" s="11"/>
      <c r="C1656" s="11"/>
      <c r="O1656" s="116"/>
      <c r="P1656" s="116"/>
      <c r="Q1656" s="116"/>
      <c r="R1656" s="116"/>
      <c r="AF1656" s="5"/>
      <c r="AJ1656" s="5"/>
      <c r="AK1656" s="5"/>
      <c r="AP1656" s="5"/>
      <c r="AQ1656" s="5"/>
      <c r="AR1656" s="5"/>
      <c r="AS1656" s="5"/>
    </row>
    <row r="1657" spans="1:45" s="10" customFormat="1" ht="12.75" customHeight="1">
      <c r="A1657" s="11"/>
      <c r="B1657" s="11"/>
      <c r="C1657" s="11"/>
      <c r="O1657" s="116"/>
      <c r="P1657" s="116"/>
      <c r="Q1657" s="116"/>
      <c r="R1657" s="116"/>
      <c r="AF1657" s="5"/>
      <c r="AJ1657" s="5"/>
      <c r="AK1657" s="5"/>
      <c r="AP1657" s="5"/>
      <c r="AQ1657" s="5"/>
      <c r="AR1657" s="5"/>
      <c r="AS1657" s="5"/>
    </row>
    <row r="1658" spans="1:45" s="10" customFormat="1" ht="12.75" customHeight="1">
      <c r="A1658" s="11"/>
      <c r="B1658" s="11"/>
      <c r="C1658" s="11"/>
      <c r="O1658" s="116"/>
      <c r="P1658" s="116"/>
      <c r="Q1658" s="116"/>
      <c r="R1658" s="116"/>
      <c r="AF1658" s="5"/>
      <c r="AJ1658" s="5"/>
      <c r="AK1658" s="5"/>
      <c r="AP1658" s="5"/>
      <c r="AQ1658" s="5"/>
      <c r="AR1658" s="5"/>
      <c r="AS1658" s="5"/>
    </row>
    <row r="1659" spans="1:45" s="10" customFormat="1" ht="12.75" customHeight="1">
      <c r="A1659" s="11"/>
      <c r="B1659" s="11"/>
      <c r="C1659" s="11"/>
      <c r="O1659" s="116"/>
      <c r="P1659" s="116"/>
      <c r="Q1659" s="116"/>
      <c r="R1659" s="116"/>
      <c r="AF1659" s="5"/>
      <c r="AJ1659" s="5"/>
      <c r="AK1659" s="5"/>
      <c r="AP1659" s="5"/>
      <c r="AQ1659" s="5"/>
      <c r="AR1659" s="5"/>
      <c r="AS1659" s="5"/>
    </row>
    <row r="1660" spans="1:45" s="10" customFormat="1" ht="12.75" customHeight="1">
      <c r="A1660" s="11"/>
      <c r="B1660" s="11"/>
      <c r="C1660" s="11"/>
      <c r="O1660" s="116"/>
      <c r="P1660" s="116"/>
      <c r="Q1660" s="116"/>
      <c r="R1660" s="116"/>
      <c r="AF1660" s="5"/>
      <c r="AJ1660" s="5"/>
      <c r="AK1660" s="5"/>
      <c r="AP1660" s="5"/>
      <c r="AQ1660" s="5"/>
      <c r="AR1660" s="5"/>
      <c r="AS1660" s="5"/>
    </row>
    <row r="1661" spans="1:45" s="10" customFormat="1" ht="12.75" customHeight="1">
      <c r="A1661" s="11"/>
      <c r="B1661" s="11"/>
      <c r="C1661" s="11"/>
      <c r="O1661" s="116"/>
      <c r="P1661" s="116"/>
      <c r="Q1661" s="116"/>
      <c r="R1661" s="116"/>
      <c r="AF1661" s="5"/>
      <c r="AJ1661" s="5"/>
      <c r="AK1661" s="5"/>
      <c r="AP1661" s="5"/>
      <c r="AQ1661" s="5"/>
      <c r="AR1661" s="5"/>
      <c r="AS1661" s="5"/>
    </row>
    <row r="1662" spans="1:45" s="10" customFormat="1" ht="12.75" customHeight="1">
      <c r="A1662" s="11"/>
      <c r="B1662" s="11"/>
      <c r="C1662" s="11"/>
      <c r="O1662" s="116"/>
      <c r="P1662" s="116"/>
      <c r="Q1662" s="116"/>
      <c r="R1662" s="116"/>
      <c r="AF1662" s="5"/>
      <c r="AJ1662" s="5"/>
      <c r="AK1662" s="5"/>
      <c r="AP1662" s="5"/>
      <c r="AQ1662" s="5"/>
      <c r="AR1662" s="5"/>
      <c r="AS1662" s="5"/>
    </row>
    <row r="1663" spans="1:45" s="10" customFormat="1" ht="12.75" customHeight="1">
      <c r="A1663" s="11"/>
      <c r="B1663" s="11"/>
      <c r="C1663" s="11"/>
      <c r="O1663" s="116"/>
      <c r="P1663" s="116"/>
      <c r="Q1663" s="116"/>
      <c r="R1663" s="116"/>
      <c r="AF1663" s="5"/>
      <c r="AJ1663" s="5"/>
      <c r="AK1663" s="5"/>
      <c r="AP1663" s="5"/>
      <c r="AQ1663" s="5"/>
      <c r="AR1663" s="5"/>
      <c r="AS1663" s="5"/>
    </row>
    <row r="1664" spans="1:45" s="10" customFormat="1" ht="12.75" customHeight="1">
      <c r="A1664" s="11"/>
      <c r="B1664" s="11"/>
      <c r="C1664" s="11"/>
      <c r="O1664" s="116"/>
      <c r="P1664" s="116"/>
      <c r="Q1664" s="116"/>
      <c r="R1664" s="116"/>
      <c r="AF1664" s="5"/>
      <c r="AJ1664" s="5"/>
      <c r="AK1664" s="5"/>
      <c r="AP1664" s="5"/>
      <c r="AQ1664" s="5"/>
      <c r="AR1664" s="5"/>
      <c r="AS1664" s="5"/>
    </row>
    <row r="1665" spans="1:45" s="10" customFormat="1" ht="12.75" customHeight="1">
      <c r="A1665" s="11"/>
      <c r="B1665" s="11"/>
      <c r="C1665" s="11"/>
      <c r="O1665" s="116"/>
      <c r="P1665" s="116"/>
      <c r="Q1665" s="116"/>
      <c r="R1665" s="116"/>
      <c r="AF1665" s="5"/>
      <c r="AJ1665" s="5"/>
      <c r="AK1665" s="5"/>
      <c r="AP1665" s="5"/>
      <c r="AQ1665" s="5"/>
      <c r="AR1665" s="5"/>
      <c r="AS1665" s="5"/>
    </row>
    <row r="1666" spans="1:45" s="10" customFormat="1" ht="12.75" customHeight="1">
      <c r="A1666" s="11"/>
      <c r="B1666" s="11"/>
      <c r="C1666" s="11"/>
      <c r="O1666" s="116"/>
      <c r="P1666" s="116"/>
      <c r="Q1666" s="116"/>
      <c r="R1666" s="116"/>
      <c r="AF1666" s="5"/>
      <c r="AJ1666" s="5"/>
      <c r="AK1666" s="5"/>
      <c r="AP1666" s="5"/>
      <c r="AQ1666" s="5"/>
      <c r="AR1666" s="5"/>
      <c r="AS1666" s="5"/>
    </row>
    <row r="1667" spans="1:45" s="10" customFormat="1" ht="12.75" customHeight="1">
      <c r="A1667" s="11"/>
      <c r="B1667" s="11"/>
      <c r="C1667" s="11"/>
      <c r="O1667" s="116"/>
      <c r="P1667" s="116"/>
      <c r="Q1667" s="116"/>
      <c r="R1667" s="116"/>
      <c r="AF1667" s="5"/>
      <c r="AJ1667" s="5"/>
      <c r="AK1667" s="5"/>
      <c r="AP1667" s="5"/>
      <c r="AQ1667" s="5"/>
      <c r="AR1667" s="5"/>
      <c r="AS1667" s="5"/>
    </row>
    <row r="1668" spans="1:45" s="10" customFormat="1" ht="12.75" customHeight="1">
      <c r="A1668" s="11"/>
      <c r="B1668" s="11"/>
      <c r="C1668" s="11"/>
      <c r="O1668" s="116"/>
      <c r="P1668" s="116"/>
      <c r="Q1668" s="116"/>
      <c r="R1668" s="116"/>
      <c r="AF1668" s="5"/>
      <c r="AJ1668" s="5"/>
      <c r="AK1668" s="5"/>
      <c r="AP1668" s="5"/>
      <c r="AQ1668" s="5"/>
      <c r="AR1668" s="5"/>
      <c r="AS1668" s="5"/>
    </row>
    <row r="1669" spans="1:45" s="10" customFormat="1" ht="12.75" customHeight="1">
      <c r="A1669" s="11"/>
      <c r="B1669" s="11"/>
      <c r="C1669" s="11"/>
      <c r="O1669" s="116"/>
      <c r="P1669" s="116"/>
      <c r="Q1669" s="116"/>
      <c r="R1669" s="116"/>
      <c r="AF1669" s="5"/>
      <c r="AJ1669" s="5"/>
      <c r="AK1669" s="5"/>
      <c r="AP1669" s="5"/>
      <c r="AQ1669" s="5"/>
      <c r="AR1669" s="5"/>
      <c r="AS1669" s="5"/>
    </row>
    <row r="1670" spans="1:45" s="10" customFormat="1" ht="12.75" customHeight="1">
      <c r="A1670" s="11"/>
      <c r="B1670" s="11"/>
      <c r="C1670" s="11"/>
      <c r="O1670" s="116"/>
      <c r="P1670" s="116"/>
      <c r="Q1670" s="116"/>
      <c r="R1670" s="116"/>
      <c r="AF1670" s="5"/>
      <c r="AJ1670" s="5"/>
      <c r="AK1670" s="5"/>
      <c r="AP1670" s="5"/>
      <c r="AQ1670" s="5"/>
      <c r="AR1670" s="5"/>
      <c r="AS1670" s="5"/>
    </row>
    <row r="1671" spans="1:45" s="10" customFormat="1" ht="12.75" customHeight="1">
      <c r="A1671" s="11"/>
      <c r="B1671" s="11"/>
      <c r="C1671" s="11"/>
      <c r="O1671" s="116"/>
      <c r="P1671" s="116"/>
      <c r="Q1671" s="116"/>
      <c r="R1671" s="116"/>
      <c r="AF1671" s="5"/>
      <c r="AJ1671" s="5"/>
      <c r="AK1671" s="5"/>
      <c r="AP1671" s="5"/>
      <c r="AQ1671" s="5"/>
      <c r="AR1671" s="5"/>
      <c r="AS1671" s="5"/>
    </row>
    <row r="1672" spans="1:45" s="10" customFormat="1" ht="12.75" customHeight="1">
      <c r="A1672" s="11"/>
      <c r="B1672" s="11"/>
      <c r="C1672" s="11"/>
      <c r="O1672" s="116"/>
      <c r="P1672" s="116"/>
      <c r="Q1672" s="116"/>
      <c r="R1672" s="116"/>
      <c r="AF1672" s="5"/>
      <c r="AJ1672" s="5"/>
      <c r="AK1672" s="5"/>
      <c r="AP1672" s="5"/>
      <c r="AQ1672" s="5"/>
      <c r="AR1672" s="5"/>
      <c r="AS1672" s="5"/>
    </row>
    <row r="1673" spans="1:45" s="10" customFormat="1" ht="12.75" customHeight="1">
      <c r="A1673" s="11"/>
      <c r="B1673" s="11"/>
      <c r="C1673" s="11"/>
      <c r="O1673" s="116"/>
      <c r="P1673" s="116"/>
      <c r="Q1673" s="116"/>
      <c r="R1673" s="116"/>
      <c r="AF1673" s="5"/>
      <c r="AJ1673" s="5"/>
      <c r="AK1673" s="5"/>
      <c r="AP1673" s="5"/>
      <c r="AQ1673" s="5"/>
      <c r="AR1673" s="5"/>
      <c r="AS1673" s="5"/>
    </row>
    <row r="1674" spans="1:45" s="10" customFormat="1" ht="12.75" customHeight="1">
      <c r="A1674" s="11"/>
      <c r="B1674" s="11"/>
      <c r="C1674" s="11"/>
      <c r="O1674" s="116"/>
      <c r="P1674" s="116"/>
      <c r="Q1674" s="116"/>
      <c r="R1674" s="116"/>
      <c r="AF1674" s="5"/>
      <c r="AJ1674" s="5"/>
      <c r="AK1674" s="5"/>
      <c r="AP1674" s="5"/>
      <c r="AQ1674" s="5"/>
      <c r="AR1674" s="5"/>
      <c r="AS1674" s="5"/>
    </row>
    <row r="1675" spans="1:45" s="10" customFormat="1" ht="12.75" customHeight="1">
      <c r="A1675" s="11"/>
      <c r="B1675" s="11"/>
      <c r="C1675" s="11"/>
      <c r="O1675" s="116"/>
      <c r="P1675" s="116"/>
      <c r="Q1675" s="116"/>
      <c r="R1675" s="116"/>
      <c r="AF1675" s="5"/>
      <c r="AJ1675" s="5"/>
      <c r="AK1675" s="5"/>
      <c r="AP1675" s="5"/>
      <c r="AQ1675" s="5"/>
      <c r="AR1675" s="5"/>
      <c r="AS1675" s="5"/>
    </row>
    <row r="1676" spans="1:45" s="10" customFormat="1" ht="12.75" customHeight="1">
      <c r="A1676" s="11"/>
      <c r="B1676" s="11"/>
      <c r="C1676" s="11"/>
      <c r="O1676" s="116"/>
      <c r="P1676" s="116"/>
      <c r="Q1676" s="116"/>
      <c r="R1676" s="116"/>
      <c r="AF1676" s="5"/>
      <c r="AJ1676" s="5"/>
      <c r="AK1676" s="5"/>
      <c r="AP1676" s="5"/>
      <c r="AQ1676" s="5"/>
      <c r="AR1676" s="5"/>
      <c r="AS1676" s="5"/>
    </row>
    <row r="1677" spans="1:45" s="10" customFormat="1" ht="12.75" customHeight="1">
      <c r="A1677" s="11"/>
      <c r="B1677" s="11"/>
      <c r="C1677" s="11"/>
      <c r="O1677" s="116"/>
      <c r="P1677" s="116"/>
      <c r="Q1677" s="116"/>
      <c r="R1677" s="116"/>
      <c r="AF1677" s="5"/>
      <c r="AJ1677" s="5"/>
      <c r="AK1677" s="5"/>
      <c r="AP1677" s="5"/>
      <c r="AQ1677" s="5"/>
      <c r="AR1677" s="5"/>
      <c r="AS1677" s="5"/>
    </row>
    <row r="1678" spans="1:45" s="10" customFormat="1" ht="12.75" customHeight="1">
      <c r="A1678" s="11"/>
      <c r="B1678" s="11"/>
      <c r="C1678" s="11"/>
      <c r="O1678" s="116"/>
      <c r="P1678" s="116"/>
      <c r="Q1678" s="116"/>
      <c r="R1678" s="116"/>
      <c r="AF1678" s="5"/>
      <c r="AJ1678" s="5"/>
      <c r="AK1678" s="5"/>
      <c r="AP1678" s="5"/>
      <c r="AQ1678" s="5"/>
      <c r="AR1678" s="5"/>
      <c r="AS1678" s="5"/>
    </row>
    <row r="1679" spans="1:45" s="10" customFormat="1" ht="12.75" customHeight="1">
      <c r="A1679" s="11"/>
      <c r="B1679" s="11"/>
      <c r="C1679" s="11"/>
      <c r="O1679" s="116"/>
      <c r="P1679" s="116"/>
      <c r="Q1679" s="116"/>
      <c r="R1679" s="116"/>
      <c r="AF1679" s="5"/>
      <c r="AJ1679" s="5"/>
      <c r="AK1679" s="5"/>
      <c r="AP1679" s="5"/>
      <c r="AQ1679" s="5"/>
      <c r="AR1679" s="5"/>
      <c r="AS1679" s="5"/>
    </row>
    <row r="1680" spans="1:45" s="10" customFormat="1" ht="12.75" customHeight="1">
      <c r="A1680" s="11"/>
      <c r="B1680" s="11"/>
      <c r="C1680" s="11"/>
      <c r="O1680" s="116"/>
      <c r="P1680" s="116"/>
      <c r="Q1680" s="116"/>
      <c r="R1680" s="116"/>
      <c r="AF1680" s="5"/>
      <c r="AJ1680" s="5"/>
      <c r="AK1680" s="5"/>
      <c r="AP1680" s="5"/>
      <c r="AQ1680" s="5"/>
      <c r="AR1680" s="5"/>
      <c r="AS1680" s="5"/>
    </row>
    <row r="1681" spans="1:45" s="10" customFormat="1" ht="12.75" customHeight="1">
      <c r="A1681" s="11"/>
      <c r="B1681" s="11"/>
      <c r="C1681" s="11"/>
      <c r="O1681" s="116"/>
      <c r="P1681" s="116"/>
      <c r="Q1681" s="116"/>
      <c r="R1681" s="116"/>
      <c r="AF1681" s="5"/>
      <c r="AJ1681" s="5"/>
      <c r="AK1681" s="5"/>
      <c r="AP1681" s="5"/>
      <c r="AQ1681" s="5"/>
      <c r="AR1681" s="5"/>
      <c r="AS1681" s="5"/>
    </row>
    <row r="1682" spans="1:45" s="10" customFormat="1" ht="12.75" customHeight="1">
      <c r="A1682" s="11"/>
      <c r="B1682" s="11"/>
      <c r="C1682" s="11"/>
      <c r="O1682" s="116"/>
      <c r="P1682" s="116"/>
      <c r="Q1682" s="116"/>
      <c r="R1682" s="116"/>
      <c r="AF1682" s="5"/>
      <c r="AJ1682" s="5"/>
      <c r="AK1682" s="5"/>
      <c r="AP1682" s="5"/>
      <c r="AQ1682" s="5"/>
      <c r="AR1682" s="5"/>
      <c r="AS1682" s="5"/>
    </row>
    <row r="1683" spans="1:45" s="10" customFormat="1" ht="12.75" customHeight="1">
      <c r="A1683" s="11"/>
      <c r="B1683" s="11"/>
      <c r="C1683" s="11"/>
      <c r="O1683" s="116"/>
      <c r="P1683" s="116"/>
      <c r="Q1683" s="116"/>
      <c r="R1683" s="116"/>
      <c r="AF1683" s="5"/>
      <c r="AJ1683" s="5"/>
      <c r="AK1683" s="5"/>
      <c r="AP1683" s="5"/>
      <c r="AQ1683" s="5"/>
      <c r="AR1683" s="5"/>
      <c r="AS1683" s="5"/>
    </row>
    <row r="1684" spans="1:45" s="10" customFormat="1" ht="12.75" customHeight="1">
      <c r="A1684" s="11"/>
      <c r="B1684" s="11"/>
      <c r="C1684" s="11"/>
      <c r="O1684" s="116"/>
      <c r="P1684" s="116"/>
      <c r="Q1684" s="116"/>
      <c r="R1684" s="116"/>
      <c r="AF1684" s="5"/>
      <c r="AJ1684" s="5"/>
      <c r="AK1684" s="5"/>
      <c r="AP1684" s="5"/>
      <c r="AQ1684" s="5"/>
      <c r="AR1684" s="5"/>
      <c r="AS1684" s="5"/>
    </row>
    <row r="1685" spans="1:45" s="10" customFormat="1" ht="12.75" customHeight="1">
      <c r="A1685" s="11"/>
      <c r="B1685" s="11"/>
      <c r="C1685" s="11"/>
      <c r="O1685" s="116"/>
      <c r="P1685" s="116"/>
      <c r="Q1685" s="116"/>
      <c r="R1685" s="116"/>
      <c r="AF1685" s="5"/>
      <c r="AJ1685" s="5"/>
      <c r="AK1685" s="5"/>
      <c r="AP1685" s="5"/>
      <c r="AQ1685" s="5"/>
      <c r="AR1685" s="5"/>
      <c r="AS1685" s="5"/>
    </row>
    <row r="1686" spans="1:45" s="10" customFormat="1" ht="12.75" customHeight="1">
      <c r="A1686" s="11"/>
      <c r="B1686" s="11"/>
      <c r="C1686" s="11"/>
      <c r="O1686" s="116"/>
      <c r="P1686" s="116"/>
      <c r="Q1686" s="116"/>
      <c r="R1686" s="116"/>
      <c r="AF1686" s="5"/>
      <c r="AJ1686" s="5"/>
      <c r="AK1686" s="5"/>
      <c r="AP1686" s="5"/>
      <c r="AQ1686" s="5"/>
      <c r="AR1686" s="5"/>
      <c r="AS1686" s="5"/>
    </row>
    <row r="1687" spans="1:45" s="10" customFormat="1" ht="12.75" customHeight="1">
      <c r="A1687" s="11"/>
      <c r="B1687" s="11"/>
      <c r="C1687" s="11"/>
      <c r="O1687" s="116"/>
      <c r="P1687" s="116"/>
      <c r="Q1687" s="116"/>
      <c r="R1687" s="116"/>
      <c r="AF1687" s="5"/>
      <c r="AJ1687" s="5"/>
      <c r="AK1687" s="5"/>
      <c r="AP1687" s="5"/>
      <c r="AQ1687" s="5"/>
      <c r="AR1687" s="5"/>
      <c r="AS1687" s="5"/>
    </row>
    <row r="1688" spans="1:45" s="10" customFormat="1" ht="12.75" customHeight="1">
      <c r="A1688" s="11"/>
      <c r="B1688" s="11"/>
      <c r="C1688" s="11"/>
      <c r="O1688" s="116"/>
      <c r="P1688" s="116"/>
      <c r="Q1688" s="116"/>
      <c r="R1688" s="116"/>
      <c r="AF1688" s="5"/>
      <c r="AJ1688" s="5"/>
      <c r="AK1688" s="5"/>
      <c r="AP1688" s="5"/>
      <c r="AQ1688" s="5"/>
      <c r="AR1688" s="5"/>
      <c r="AS1688" s="5"/>
    </row>
    <row r="1689" spans="1:45" s="10" customFormat="1" ht="12.75" customHeight="1">
      <c r="A1689" s="11"/>
      <c r="B1689" s="11"/>
      <c r="C1689" s="11"/>
      <c r="O1689" s="116"/>
      <c r="P1689" s="116"/>
      <c r="Q1689" s="116"/>
      <c r="R1689" s="116"/>
      <c r="AF1689" s="5"/>
      <c r="AJ1689" s="5"/>
      <c r="AK1689" s="5"/>
      <c r="AP1689" s="5"/>
      <c r="AQ1689" s="5"/>
      <c r="AR1689" s="5"/>
      <c r="AS1689" s="5"/>
    </row>
    <row r="1690" spans="1:45" s="10" customFormat="1" ht="12.75" customHeight="1">
      <c r="A1690" s="11"/>
      <c r="B1690" s="11"/>
      <c r="C1690" s="11"/>
      <c r="O1690" s="116"/>
      <c r="P1690" s="116"/>
      <c r="Q1690" s="116"/>
      <c r="R1690" s="116"/>
      <c r="AF1690" s="5"/>
      <c r="AJ1690" s="5"/>
      <c r="AK1690" s="5"/>
      <c r="AP1690" s="5"/>
      <c r="AQ1690" s="5"/>
      <c r="AR1690" s="5"/>
      <c r="AS1690" s="5"/>
    </row>
    <row r="1691" spans="1:45" s="10" customFormat="1" ht="12.75" customHeight="1">
      <c r="A1691" s="11"/>
      <c r="B1691" s="11"/>
      <c r="C1691" s="11"/>
      <c r="O1691" s="116"/>
      <c r="P1691" s="116"/>
      <c r="Q1691" s="116"/>
      <c r="R1691" s="116"/>
      <c r="AF1691" s="5"/>
      <c r="AJ1691" s="5"/>
      <c r="AK1691" s="5"/>
      <c r="AP1691" s="5"/>
      <c r="AQ1691" s="5"/>
      <c r="AR1691" s="5"/>
      <c r="AS1691" s="5"/>
    </row>
    <row r="1692" spans="1:45" s="10" customFormat="1" ht="12.75" customHeight="1">
      <c r="A1692" s="11"/>
      <c r="B1692" s="11"/>
      <c r="C1692" s="11"/>
      <c r="O1692" s="116"/>
      <c r="P1692" s="116"/>
      <c r="Q1692" s="116"/>
      <c r="R1692" s="116"/>
      <c r="AF1692" s="5"/>
      <c r="AJ1692" s="5"/>
      <c r="AK1692" s="5"/>
      <c r="AP1692" s="5"/>
      <c r="AQ1692" s="5"/>
      <c r="AR1692" s="5"/>
      <c r="AS1692" s="5"/>
    </row>
    <row r="1693" spans="1:45" s="10" customFormat="1" ht="12.75" customHeight="1">
      <c r="A1693" s="11"/>
      <c r="B1693" s="11"/>
      <c r="C1693" s="11"/>
      <c r="O1693" s="116"/>
      <c r="P1693" s="116"/>
      <c r="Q1693" s="116"/>
      <c r="R1693" s="116"/>
      <c r="AF1693" s="5"/>
      <c r="AJ1693" s="5"/>
      <c r="AK1693" s="5"/>
      <c r="AP1693" s="5"/>
      <c r="AQ1693" s="5"/>
      <c r="AR1693" s="5"/>
      <c r="AS1693" s="5"/>
    </row>
    <row r="1694" spans="1:45" s="10" customFormat="1" ht="12.75" customHeight="1">
      <c r="A1694" s="11"/>
      <c r="B1694" s="11"/>
      <c r="C1694" s="11"/>
      <c r="O1694" s="116"/>
      <c r="P1694" s="116"/>
      <c r="Q1694" s="116"/>
      <c r="R1694" s="116"/>
      <c r="AF1694" s="5"/>
      <c r="AJ1694" s="5"/>
      <c r="AK1694" s="5"/>
      <c r="AP1694" s="5"/>
      <c r="AQ1694" s="5"/>
      <c r="AR1694" s="5"/>
      <c r="AS1694" s="5"/>
    </row>
    <row r="1695" spans="1:45" s="10" customFormat="1" ht="12.75" customHeight="1">
      <c r="A1695" s="11"/>
      <c r="B1695" s="11"/>
      <c r="C1695" s="11"/>
      <c r="O1695" s="116"/>
      <c r="P1695" s="116"/>
      <c r="Q1695" s="116"/>
      <c r="R1695" s="116"/>
      <c r="AF1695" s="5"/>
      <c r="AJ1695" s="5"/>
      <c r="AK1695" s="5"/>
      <c r="AP1695" s="5"/>
      <c r="AQ1695" s="5"/>
      <c r="AR1695" s="5"/>
      <c r="AS1695" s="5"/>
    </row>
    <row r="1696" spans="1:45" s="10" customFormat="1" ht="12.75" customHeight="1">
      <c r="A1696" s="11"/>
      <c r="B1696" s="11"/>
      <c r="C1696" s="11"/>
      <c r="O1696" s="116"/>
      <c r="P1696" s="116"/>
      <c r="Q1696" s="116"/>
      <c r="R1696" s="116"/>
      <c r="AF1696" s="5"/>
      <c r="AJ1696" s="5"/>
      <c r="AK1696" s="5"/>
      <c r="AP1696" s="5"/>
      <c r="AQ1696" s="5"/>
      <c r="AR1696" s="5"/>
      <c r="AS1696" s="5"/>
    </row>
    <row r="1697" spans="1:45" s="10" customFormat="1" ht="12.75" customHeight="1">
      <c r="A1697" s="11"/>
      <c r="B1697" s="11"/>
      <c r="C1697" s="11"/>
      <c r="O1697" s="116"/>
      <c r="P1697" s="116"/>
      <c r="Q1697" s="116"/>
      <c r="R1697" s="116"/>
      <c r="AF1697" s="5"/>
      <c r="AJ1697" s="5"/>
      <c r="AK1697" s="5"/>
      <c r="AP1697" s="5"/>
      <c r="AQ1697" s="5"/>
      <c r="AR1697" s="5"/>
      <c r="AS1697" s="5"/>
    </row>
    <row r="1698" spans="1:45" s="10" customFormat="1" ht="12.75" customHeight="1">
      <c r="A1698" s="11"/>
      <c r="B1698" s="11"/>
      <c r="C1698" s="11"/>
      <c r="O1698" s="116"/>
      <c r="P1698" s="116"/>
      <c r="Q1698" s="116"/>
      <c r="R1698" s="116"/>
      <c r="AF1698" s="5"/>
      <c r="AJ1698" s="5"/>
      <c r="AK1698" s="5"/>
      <c r="AP1698" s="5"/>
      <c r="AQ1698" s="5"/>
      <c r="AR1698" s="5"/>
      <c r="AS1698" s="5"/>
    </row>
    <row r="1699" spans="1:45" s="10" customFormat="1" ht="12.75" customHeight="1">
      <c r="A1699" s="11"/>
      <c r="B1699" s="11"/>
      <c r="C1699" s="11"/>
      <c r="O1699" s="116"/>
      <c r="P1699" s="116"/>
      <c r="Q1699" s="116"/>
      <c r="R1699" s="116"/>
      <c r="AF1699" s="5"/>
      <c r="AJ1699" s="5"/>
      <c r="AK1699" s="5"/>
      <c r="AP1699" s="5"/>
      <c r="AQ1699" s="5"/>
      <c r="AR1699" s="5"/>
      <c r="AS1699" s="5"/>
    </row>
    <row r="1700" spans="1:45" s="10" customFormat="1" ht="12.75" customHeight="1">
      <c r="A1700" s="11"/>
      <c r="B1700" s="11"/>
      <c r="C1700" s="11"/>
      <c r="O1700" s="116"/>
      <c r="P1700" s="116"/>
      <c r="Q1700" s="116"/>
      <c r="R1700" s="116"/>
      <c r="AF1700" s="5"/>
      <c r="AJ1700" s="5"/>
      <c r="AK1700" s="5"/>
      <c r="AP1700" s="5"/>
      <c r="AQ1700" s="5"/>
      <c r="AR1700" s="5"/>
      <c r="AS1700" s="5"/>
    </row>
    <row r="1701" spans="1:45" s="10" customFormat="1" ht="12.75" customHeight="1">
      <c r="A1701" s="11"/>
      <c r="B1701" s="11"/>
      <c r="C1701" s="11"/>
      <c r="O1701" s="116"/>
      <c r="P1701" s="116"/>
      <c r="Q1701" s="116"/>
      <c r="R1701" s="116"/>
      <c r="AF1701" s="5"/>
      <c r="AJ1701" s="5"/>
      <c r="AK1701" s="5"/>
      <c r="AP1701" s="5"/>
      <c r="AQ1701" s="5"/>
      <c r="AR1701" s="5"/>
      <c r="AS1701" s="5"/>
    </row>
    <row r="1702" spans="1:45" s="10" customFormat="1" ht="12.75" customHeight="1">
      <c r="A1702" s="11"/>
      <c r="B1702" s="11"/>
      <c r="C1702" s="11"/>
      <c r="O1702" s="116"/>
      <c r="P1702" s="116"/>
      <c r="Q1702" s="116"/>
      <c r="R1702" s="116"/>
      <c r="AF1702" s="5"/>
      <c r="AJ1702" s="5"/>
      <c r="AK1702" s="5"/>
      <c r="AP1702" s="5"/>
      <c r="AQ1702" s="5"/>
      <c r="AR1702" s="5"/>
      <c r="AS1702" s="5"/>
    </row>
    <row r="1703" spans="1:45" s="10" customFormat="1" ht="12.75" customHeight="1">
      <c r="A1703" s="11"/>
      <c r="B1703" s="11"/>
      <c r="C1703" s="11"/>
      <c r="O1703" s="116"/>
      <c r="P1703" s="116"/>
      <c r="Q1703" s="116"/>
      <c r="R1703" s="116"/>
      <c r="AF1703" s="5"/>
      <c r="AJ1703" s="5"/>
      <c r="AK1703" s="5"/>
      <c r="AP1703" s="5"/>
      <c r="AQ1703" s="5"/>
      <c r="AR1703" s="5"/>
      <c r="AS1703" s="5"/>
    </row>
    <row r="1704" spans="1:45" s="10" customFormat="1" ht="12.75" customHeight="1">
      <c r="A1704" s="11"/>
      <c r="B1704" s="11"/>
      <c r="C1704" s="11"/>
      <c r="O1704" s="116"/>
      <c r="P1704" s="116"/>
      <c r="Q1704" s="116"/>
      <c r="R1704" s="116"/>
      <c r="AF1704" s="5"/>
      <c r="AJ1704" s="5"/>
      <c r="AK1704" s="5"/>
      <c r="AP1704" s="5"/>
      <c r="AQ1704" s="5"/>
      <c r="AR1704" s="5"/>
      <c r="AS1704" s="5"/>
    </row>
    <row r="1705" spans="1:45" s="10" customFormat="1" ht="12.75" customHeight="1">
      <c r="A1705" s="11"/>
      <c r="B1705" s="11"/>
      <c r="C1705" s="11"/>
      <c r="O1705" s="116"/>
      <c r="P1705" s="116"/>
      <c r="Q1705" s="116"/>
      <c r="R1705" s="116"/>
      <c r="AF1705" s="5"/>
      <c r="AJ1705" s="5"/>
      <c r="AK1705" s="5"/>
      <c r="AP1705" s="5"/>
      <c r="AQ1705" s="5"/>
      <c r="AR1705" s="5"/>
      <c r="AS1705" s="5"/>
    </row>
    <row r="1706" spans="1:45" s="10" customFormat="1" ht="12.75" customHeight="1">
      <c r="A1706" s="11"/>
      <c r="B1706" s="11"/>
      <c r="C1706" s="11"/>
      <c r="O1706" s="116"/>
      <c r="P1706" s="116"/>
      <c r="Q1706" s="116"/>
      <c r="R1706" s="116"/>
      <c r="AF1706" s="5"/>
      <c r="AJ1706" s="5"/>
      <c r="AK1706" s="5"/>
      <c r="AP1706" s="5"/>
      <c r="AQ1706" s="5"/>
      <c r="AR1706" s="5"/>
      <c r="AS1706" s="5"/>
    </row>
    <row r="1707" spans="1:45" s="10" customFormat="1" ht="12.75" customHeight="1">
      <c r="A1707" s="11"/>
      <c r="B1707" s="11"/>
      <c r="C1707" s="11"/>
      <c r="O1707" s="116"/>
      <c r="P1707" s="116"/>
      <c r="Q1707" s="116"/>
      <c r="R1707" s="116"/>
      <c r="AF1707" s="5"/>
      <c r="AJ1707" s="5"/>
      <c r="AK1707" s="5"/>
      <c r="AP1707" s="5"/>
      <c r="AQ1707" s="5"/>
      <c r="AR1707" s="5"/>
      <c r="AS1707" s="5"/>
    </row>
    <row r="1708" spans="1:45" s="10" customFormat="1" ht="12.75" customHeight="1">
      <c r="A1708" s="11"/>
      <c r="B1708" s="11"/>
      <c r="C1708" s="11"/>
      <c r="O1708" s="116"/>
      <c r="P1708" s="116"/>
      <c r="Q1708" s="116"/>
      <c r="R1708" s="116"/>
      <c r="AF1708" s="5"/>
      <c r="AJ1708" s="5"/>
      <c r="AK1708" s="5"/>
      <c r="AP1708" s="5"/>
      <c r="AQ1708" s="5"/>
      <c r="AR1708" s="5"/>
      <c r="AS1708" s="5"/>
    </row>
    <row r="1709" spans="1:45" s="10" customFormat="1" ht="12.75" customHeight="1">
      <c r="A1709" s="11"/>
      <c r="B1709" s="11"/>
      <c r="C1709" s="11"/>
      <c r="O1709" s="116"/>
      <c r="P1709" s="116"/>
      <c r="Q1709" s="116"/>
      <c r="R1709" s="116"/>
      <c r="AF1709" s="5"/>
      <c r="AJ1709" s="5"/>
      <c r="AK1709" s="5"/>
      <c r="AP1709" s="5"/>
      <c r="AQ1709" s="5"/>
      <c r="AR1709" s="5"/>
      <c r="AS1709" s="5"/>
    </row>
    <row r="1710" spans="1:45" s="10" customFormat="1" ht="12.75" customHeight="1">
      <c r="A1710" s="11"/>
      <c r="B1710" s="11"/>
      <c r="C1710" s="11"/>
      <c r="O1710" s="116"/>
      <c r="P1710" s="116"/>
      <c r="Q1710" s="116"/>
      <c r="R1710" s="116"/>
      <c r="AF1710" s="5"/>
      <c r="AJ1710" s="5"/>
      <c r="AK1710" s="5"/>
      <c r="AP1710" s="5"/>
      <c r="AQ1710" s="5"/>
      <c r="AR1710" s="5"/>
      <c r="AS1710" s="5"/>
    </row>
    <row r="1711" spans="1:45" s="10" customFormat="1" ht="12.75" customHeight="1">
      <c r="A1711" s="11"/>
      <c r="B1711" s="11"/>
      <c r="C1711" s="11"/>
      <c r="O1711" s="116"/>
      <c r="P1711" s="116"/>
      <c r="Q1711" s="116"/>
      <c r="R1711" s="116"/>
      <c r="AF1711" s="5"/>
      <c r="AJ1711" s="5"/>
      <c r="AK1711" s="5"/>
      <c r="AP1711" s="5"/>
      <c r="AQ1711" s="5"/>
      <c r="AR1711" s="5"/>
      <c r="AS1711" s="5"/>
    </row>
    <row r="1712" spans="1:45" s="10" customFormat="1" ht="12.75" customHeight="1">
      <c r="A1712" s="11"/>
      <c r="B1712" s="11"/>
      <c r="C1712" s="11"/>
      <c r="O1712" s="116"/>
      <c r="P1712" s="116"/>
      <c r="Q1712" s="116"/>
      <c r="R1712" s="116"/>
      <c r="AF1712" s="5"/>
      <c r="AJ1712" s="5"/>
      <c r="AK1712" s="5"/>
      <c r="AP1712" s="5"/>
      <c r="AQ1712" s="5"/>
      <c r="AR1712" s="5"/>
      <c r="AS1712" s="5"/>
    </row>
    <row r="1713" spans="1:45" s="10" customFormat="1" ht="12.75" customHeight="1">
      <c r="A1713" s="11"/>
      <c r="B1713" s="11"/>
      <c r="C1713" s="11"/>
      <c r="O1713" s="116"/>
      <c r="P1713" s="116"/>
      <c r="Q1713" s="116"/>
      <c r="R1713" s="116"/>
      <c r="AF1713" s="5"/>
      <c r="AJ1713" s="5"/>
      <c r="AK1713" s="5"/>
      <c r="AP1713" s="5"/>
      <c r="AQ1713" s="5"/>
      <c r="AR1713" s="5"/>
      <c r="AS1713" s="5"/>
    </row>
    <row r="1714" spans="1:45" s="10" customFormat="1" ht="12.75" customHeight="1">
      <c r="A1714" s="11"/>
      <c r="B1714" s="11"/>
      <c r="C1714" s="11"/>
      <c r="O1714" s="116"/>
      <c r="P1714" s="116"/>
      <c r="Q1714" s="116"/>
      <c r="R1714" s="116"/>
      <c r="AF1714" s="5"/>
      <c r="AJ1714" s="5"/>
      <c r="AK1714" s="5"/>
      <c r="AP1714" s="5"/>
      <c r="AQ1714" s="5"/>
      <c r="AR1714" s="5"/>
      <c r="AS1714" s="5"/>
    </row>
    <row r="1715" spans="1:45" s="10" customFormat="1" ht="12.75" customHeight="1">
      <c r="A1715" s="11"/>
      <c r="B1715" s="11"/>
      <c r="C1715" s="11"/>
      <c r="O1715" s="116"/>
      <c r="P1715" s="116"/>
      <c r="Q1715" s="116"/>
      <c r="R1715" s="116"/>
      <c r="AF1715" s="5"/>
      <c r="AJ1715" s="5"/>
      <c r="AK1715" s="5"/>
      <c r="AP1715" s="5"/>
      <c r="AQ1715" s="5"/>
      <c r="AR1715" s="5"/>
      <c r="AS1715" s="5"/>
    </row>
    <row r="1716" spans="1:45" s="10" customFormat="1" ht="12.75" customHeight="1">
      <c r="A1716" s="11"/>
      <c r="B1716" s="11"/>
      <c r="C1716" s="11"/>
      <c r="O1716" s="116"/>
      <c r="P1716" s="116"/>
      <c r="Q1716" s="116"/>
      <c r="R1716" s="116"/>
      <c r="AF1716" s="5"/>
      <c r="AJ1716" s="5"/>
      <c r="AK1716" s="5"/>
      <c r="AP1716" s="5"/>
      <c r="AQ1716" s="5"/>
      <c r="AR1716" s="5"/>
      <c r="AS1716" s="5"/>
    </row>
    <row r="1717" spans="1:45" s="10" customFormat="1" ht="12.75" customHeight="1">
      <c r="A1717" s="11"/>
      <c r="B1717" s="11"/>
      <c r="C1717" s="11"/>
      <c r="O1717" s="116"/>
      <c r="P1717" s="116"/>
      <c r="Q1717" s="116"/>
      <c r="R1717" s="116"/>
      <c r="AF1717" s="5"/>
      <c r="AJ1717" s="5"/>
      <c r="AK1717" s="5"/>
      <c r="AP1717" s="5"/>
      <c r="AQ1717" s="5"/>
      <c r="AR1717" s="5"/>
      <c r="AS1717" s="5"/>
    </row>
    <row r="1718" spans="1:45" s="10" customFormat="1" ht="12.75" customHeight="1">
      <c r="A1718" s="11"/>
      <c r="B1718" s="11"/>
      <c r="C1718" s="11"/>
      <c r="O1718" s="116"/>
      <c r="P1718" s="116"/>
      <c r="Q1718" s="116"/>
      <c r="R1718" s="116"/>
      <c r="AF1718" s="5"/>
      <c r="AJ1718" s="5"/>
      <c r="AK1718" s="5"/>
      <c r="AP1718" s="5"/>
      <c r="AQ1718" s="5"/>
      <c r="AR1718" s="5"/>
      <c r="AS1718" s="5"/>
    </row>
    <row r="1719" spans="1:45" s="10" customFormat="1" ht="12.75" customHeight="1">
      <c r="A1719" s="11"/>
      <c r="B1719" s="11"/>
      <c r="C1719" s="11"/>
      <c r="O1719" s="116"/>
      <c r="P1719" s="116"/>
      <c r="Q1719" s="116"/>
      <c r="R1719" s="116"/>
      <c r="AF1719" s="5"/>
      <c r="AJ1719" s="5"/>
      <c r="AK1719" s="5"/>
      <c r="AP1719" s="5"/>
      <c r="AQ1719" s="5"/>
      <c r="AR1719" s="5"/>
      <c r="AS1719" s="5"/>
    </row>
    <row r="1720" spans="1:45" s="10" customFormat="1" ht="12.75" customHeight="1">
      <c r="A1720" s="11"/>
      <c r="B1720" s="11"/>
      <c r="C1720" s="11"/>
      <c r="O1720" s="116"/>
      <c r="P1720" s="116"/>
      <c r="Q1720" s="116"/>
      <c r="R1720" s="116"/>
      <c r="AF1720" s="5"/>
      <c r="AJ1720" s="5"/>
      <c r="AK1720" s="5"/>
      <c r="AP1720" s="5"/>
      <c r="AQ1720" s="5"/>
      <c r="AR1720" s="5"/>
      <c r="AS1720" s="5"/>
    </row>
    <row r="1721" spans="1:45" s="10" customFormat="1" ht="12.75" customHeight="1">
      <c r="A1721" s="11"/>
      <c r="B1721" s="11"/>
      <c r="C1721" s="11"/>
      <c r="O1721" s="116"/>
      <c r="P1721" s="116"/>
      <c r="Q1721" s="116"/>
      <c r="R1721" s="116"/>
      <c r="AF1721" s="5"/>
      <c r="AJ1721" s="5"/>
      <c r="AK1721" s="5"/>
      <c r="AP1721" s="5"/>
      <c r="AQ1721" s="5"/>
      <c r="AR1721" s="5"/>
      <c r="AS1721" s="5"/>
    </row>
    <row r="1722" spans="1:45" s="10" customFormat="1" ht="12.75" customHeight="1">
      <c r="A1722" s="11"/>
      <c r="B1722" s="11"/>
      <c r="C1722" s="11"/>
      <c r="O1722" s="116"/>
      <c r="P1722" s="116"/>
      <c r="Q1722" s="116"/>
      <c r="R1722" s="116"/>
      <c r="AF1722" s="5"/>
      <c r="AJ1722" s="5"/>
      <c r="AK1722" s="5"/>
      <c r="AP1722" s="5"/>
      <c r="AQ1722" s="5"/>
      <c r="AR1722" s="5"/>
      <c r="AS1722" s="5"/>
    </row>
    <row r="1723" spans="1:45" s="10" customFormat="1" ht="12.75" customHeight="1">
      <c r="A1723" s="11"/>
      <c r="B1723" s="11"/>
      <c r="C1723" s="11"/>
      <c r="O1723" s="116"/>
      <c r="P1723" s="116"/>
      <c r="Q1723" s="116"/>
      <c r="R1723" s="116"/>
      <c r="AF1723" s="5"/>
      <c r="AJ1723" s="5"/>
      <c r="AK1723" s="5"/>
      <c r="AP1723" s="5"/>
      <c r="AQ1723" s="5"/>
      <c r="AR1723" s="5"/>
      <c r="AS1723" s="5"/>
    </row>
    <row r="1724" spans="1:45" s="10" customFormat="1" ht="12.75" customHeight="1">
      <c r="A1724" s="11"/>
      <c r="B1724" s="11"/>
      <c r="C1724" s="11"/>
      <c r="O1724" s="116"/>
      <c r="P1724" s="116"/>
      <c r="Q1724" s="116"/>
      <c r="R1724" s="116"/>
      <c r="AF1724" s="5"/>
      <c r="AJ1724" s="5"/>
      <c r="AK1724" s="5"/>
      <c r="AP1724" s="5"/>
      <c r="AQ1724" s="5"/>
      <c r="AR1724" s="5"/>
      <c r="AS1724" s="5"/>
    </row>
    <row r="1725" spans="1:45" s="10" customFormat="1" ht="12.75" customHeight="1">
      <c r="A1725" s="11"/>
      <c r="B1725" s="11"/>
      <c r="C1725" s="11"/>
      <c r="O1725" s="116"/>
      <c r="P1725" s="116"/>
      <c r="Q1725" s="116"/>
      <c r="R1725" s="116"/>
      <c r="AF1725" s="5"/>
      <c r="AJ1725" s="5"/>
      <c r="AK1725" s="5"/>
      <c r="AP1725" s="5"/>
      <c r="AQ1725" s="5"/>
      <c r="AR1725" s="5"/>
      <c r="AS1725" s="5"/>
    </row>
    <row r="1726" spans="1:45" s="10" customFormat="1" ht="12.75" customHeight="1">
      <c r="A1726" s="11"/>
      <c r="B1726" s="11"/>
      <c r="C1726" s="11"/>
      <c r="O1726" s="116"/>
      <c r="P1726" s="116"/>
      <c r="Q1726" s="116"/>
      <c r="R1726" s="116"/>
      <c r="AF1726" s="5"/>
      <c r="AJ1726" s="5"/>
      <c r="AK1726" s="5"/>
      <c r="AP1726" s="5"/>
      <c r="AQ1726" s="5"/>
      <c r="AR1726" s="5"/>
      <c r="AS1726" s="5"/>
    </row>
    <row r="1727" spans="1:45" s="10" customFormat="1" ht="12.75" customHeight="1">
      <c r="A1727" s="11"/>
      <c r="B1727" s="11"/>
      <c r="C1727" s="11"/>
      <c r="O1727" s="116"/>
      <c r="P1727" s="116"/>
      <c r="Q1727" s="116"/>
      <c r="R1727" s="116"/>
      <c r="AF1727" s="5"/>
      <c r="AJ1727" s="5"/>
      <c r="AK1727" s="5"/>
      <c r="AP1727" s="5"/>
      <c r="AQ1727" s="5"/>
      <c r="AR1727" s="5"/>
      <c r="AS1727" s="5"/>
    </row>
    <row r="1728" spans="1:45" s="10" customFormat="1" ht="12.75" customHeight="1">
      <c r="A1728" s="11"/>
      <c r="B1728" s="11"/>
      <c r="C1728" s="11"/>
      <c r="O1728" s="116"/>
      <c r="P1728" s="116"/>
      <c r="Q1728" s="116"/>
      <c r="R1728" s="116"/>
      <c r="AF1728" s="5"/>
      <c r="AJ1728" s="5"/>
      <c r="AK1728" s="5"/>
      <c r="AP1728" s="5"/>
      <c r="AQ1728" s="5"/>
      <c r="AR1728" s="5"/>
      <c r="AS1728" s="5"/>
    </row>
    <row r="1729" spans="1:45" s="10" customFormat="1" ht="12.75" customHeight="1">
      <c r="A1729" s="11"/>
      <c r="B1729" s="11"/>
      <c r="C1729" s="11"/>
      <c r="O1729" s="116"/>
      <c r="P1729" s="116"/>
      <c r="Q1729" s="116"/>
      <c r="R1729" s="116"/>
      <c r="AF1729" s="5"/>
      <c r="AJ1729" s="5"/>
      <c r="AK1729" s="5"/>
      <c r="AP1729" s="5"/>
      <c r="AQ1729" s="5"/>
      <c r="AR1729" s="5"/>
      <c r="AS1729" s="5"/>
    </row>
    <row r="1730" spans="1:45" s="10" customFormat="1" ht="12.75" customHeight="1">
      <c r="A1730" s="11"/>
      <c r="B1730" s="11"/>
      <c r="C1730" s="11"/>
      <c r="O1730" s="116"/>
      <c r="P1730" s="116"/>
      <c r="Q1730" s="116"/>
      <c r="R1730" s="116"/>
      <c r="AF1730" s="5"/>
      <c r="AJ1730" s="5"/>
      <c r="AK1730" s="5"/>
      <c r="AP1730" s="5"/>
      <c r="AQ1730" s="5"/>
      <c r="AR1730" s="5"/>
      <c r="AS1730" s="5"/>
    </row>
    <row r="1731" spans="1:45" s="10" customFormat="1" ht="12.75" customHeight="1">
      <c r="A1731" s="11"/>
      <c r="B1731" s="11"/>
      <c r="C1731" s="11"/>
      <c r="O1731" s="116"/>
      <c r="P1731" s="116"/>
      <c r="Q1731" s="116"/>
      <c r="R1731" s="116"/>
      <c r="AF1731" s="5"/>
      <c r="AJ1731" s="5"/>
      <c r="AK1731" s="5"/>
      <c r="AP1731" s="5"/>
      <c r="AQ1731" s="5"/>
      <c r="AR1731" s="5"/>
      <c r="AS1731" s="5"/>
    </row>
    <row r="1732" spans="1:45" s="10" customFormat="1" ht="12.75" customHeight="1">
      <c r="A1732" s="11"/>
      <c r="B1732" s="11"/>
      <c r="C1732" s="11"/>
      <c r="O1732" s="116"/>
      <c r="P1732" s="116"/>
      <c r="Q1732" s="116"/>
      <c r="R1732" s="116"/>
      <c r="AF1732" s="5"/>
      <c r="AJ1732" s="5"/>
      <c r="AK1732" s="5"/>
      <c r="AP1732" s="5"/>
      <c r="AQ1732" s="5"/>
      <c r="AR1732" s="5"/>
      <c r="AS1732" s="5"/>
    </row>
    <row r="1733" spans="1:45" s="10" customFormat="1" ht="12.75" customHeight="1">
      <c r="A1733" s="11"/>
      <c r="B1733" s="11"/>
      <c r="C1733" s="11"/>
      <c r="O1733" s="116"/>
      <c r="P1733" s="116"/>
      <c r="Q1733" s="116"/>
      <c r="R1733" s="116"/>
      <c r="AF1733" s="5"/>
      <c r="AJ1733" s="5"/>
      <c r="AK1733" s="5"/>
      <c r="AP1733" s="5"/>
      <c r="AQ1733" s="5"/>
      <c r="AR1733" s="5"/>
      <c r="AS1733" s="5"/>
    </row>
    <row r="1734" spans="1:45" s="10" customFormat="1" ht="12.75" customHeight="1">
      <c r="A1734" s="11"/>
      <c r="B1734" s="11"/>
      <c r="C1734" s="11"/>
      <c r="O1734" s="116"/>
      <c r="P1734" s="116"/>
      <c r="Q1734" s="116"/>
      <c r="R1734" s="116"/>
      <c r="AF1734" s="5"/>
      <c r="AJ1734" s="5"/>
      <c r="AK1734" s="5"/>
      <c r="AP1734" s="5"/>
      <c r="AQ1734" s="5"/>
      <c r="AR1734" s="5"/>
      <c r="AS1734" s="5"/>
    </row>
    <row r="1735" spans="1:45" s="10" customFormat="1" ht="12.75" customHeight="1">
      <c r="A1735" s="11"/>
      <c r="B1735" s="11"/>
      <c r="C1735" s="11"/>
      <c r="O1735" s="116"/>
      <c r="P1735" s="116"/>
      <c r="Q1735" s="116"/>
      <c r="R1735" s="116"/>
      <c r="AF1735" s="5"/>
      <c r="AJ1735" s="5"/>
      <c r="AK1735" s="5"/>
      <c r="AP1735" s="5"/>
      <c r="AQ1735" s="5"/>
      <c r="AR1735" s="5"/>
      <c r="AS1735" s="5"/>
    </row>
    <row r="1736" spans="1:45" s="10" customFormat="1" ht="12.75" customHeight="1">
      <c r="A1736" s="11"/>
      <c r="B1736" s="11"/>
      <c r="C1736" s="11"/>
      <c r="O1736" s="116"/>
      <c r="P1736" s="116"/>
      <c r="Q1736" s="116"/>
      <c r="R1736" s="116"/>
      <c r="AF1736" s="5"/>
      <c r="AJ1736" s="5"/>
      <c r="AK1736" s="5"/>
      <c r="AP1736" s="5"/>
      <c r="AQ1736" s="5"/>
      <c r="AR1736" s="5"/>
      <c r="AS1736" s="5"/>
    </row>
    <row r="1737" spans="1:45" s="10" customFormat="1" ht="12.75" customHeight="1">
      <c r="A1737" s="11"/>
      <c r="B1737" s="11"/>
      <c r="C1737" s="11"/>
      <c r="O1737" s="116"/>
      <c r="P1737" s="116"/>
      <c r="Q1737" s="116"/>
      <c r="R1737" s="116"/>
      <c r="AF1737" s="5"/>
      <c r="AJ1737" s="5"/>
      <c r="AK1737" s="5"/>
      <c r="AP1737" s="5"/>
      <c r="AQ1737" s="5"/>
      <c r="AR1737" s="5"/>
      <c r="AS1737" s="5"/>
    </row>
    <row r="1738" spans="1:45" s="10" customFormat="1" ht="12.75" customHeight="1">
      <c r="A1738" s="11"/>
      <c r="B1738" s="11"/>
      <c r="C1738" s="11"/>
      <c r="O1738" s="116"/>
      <c r="P1738" s="116"/>
      <c r="Q1738" s="116"/>
      <c r="R1738" s="116"/>
      <c r="AF1738" s="5"/>
      <c r="AJ1738" s="5"/>
      <c r="AK1738" s="5"/>
      <c r="AP1738" s="5"/>
      <c r="AQ1738" s="5"/>
      <c r="AR1738" s="5"/>
      <c r="AS1738" s="5"/>
    </row>
    <row r="1739" spans="1:45" s="10" customFormat="1" ht="12.75" customHeight="1">
      <c r="A1739" s="11"/>
      <c r="B1739" s="11"/>
      <c r="C1739" s="11"/>
      <c r="O1739" s="116"/>
      <c r="P1739" s="116"/>
      <c r="Q1739" s="116"/>
      <c r="R1739" s="116"/>
      <c r="AF1739" s="5"/>
      <c r="AJ1739" s="5"/>
      <c r="AK1739" s="5"/>
      <c r="AP1739" s="5"/>
      <c r="AQ1739" s="5"/>
      <c r="AR1739" s="5"/>
      <c r="AS1739" s="5"/>
    </row>
    <row r="1740" spans="1:45" s="10" customFormat="1" ht="12.75" customHeight="1">
      <c r="A1740" s="11"/>
      <c r="B1740" s="11"/>
      <c r="C1740" s="11"/>
      <c r="O1740" s="116"/>
      <c r="P1740" s="116"/>
      <c r="Q1740" s="116"/>
      <c r="R1740" s="116"/>
      <c r="AF1740" s="5"/>
      <c r="AJ1740" s="5"/>
      <c r="AK1740" s="5"/>
      <c r="AP1740" s="5"/>
      <c r="AQ1740" s="5"/>
      <c r="AR1740" s="5"/>
      <c r="AS1740" s="5"/>
    </row>
    <row r="1741" spans="1:45" s="10" customFormat="1" ht="12.75" customHeight="1">
      <c r="A1741" s="11"/>
      <c r="B1741" s="11"/>
      <c r="C1741" s="11"/>
      <c r="O1741" s="116"/>
      <c r="P1741" s="116"/>
      <c r="Q1741" s="116"/>
      <c r="R1741" s="116"/>
      <c r="AF1741" s="5"/>
      <c r="AJ1741" s="5"/>
      <c r="AK1741" s="5"/>
      <c r="AP1741" s="5"/>
      <c r="AQ1741" s="5"/>
      <c r="AR1741" s="5"/>
      <c r="AS1741" s="5"/>
    </row>
    <row r="1742" spans="1:45" s="10" customFormat="1" ht="12.75" customHeight="1">
      <c r="A1742" s="11"/>
      <c r="B1742" s="11"/>
      <c r="C1742" s="11"/>
      <c r="O1742" s="116"/>
      <c r="P1742" s="116"/>
      <c r="Q1742" s="116"/>
      <c r="R1742" s="116"/>
      <c r="AF1742" s="5"/>
      <c r="AJ1742" s="5"/>
      <c r="AK1742" s="5"/>
      <c r="AP1742" s="5"/>
      <c r="AQ1742" s="5"/>
      <c r="AR1742" s="5"/>
      <c r="AS1742" s="5"/>
    </row>
    <row r="1743" spans="1:45" s="10" customFormat="1" ht="12.75" customHeight="1">
      <c r="A1743" s="11"/>
      <c r="B1743" s="11"/>
      <c r="C1743" s="11"/>
      <c r="O1743" s="116"/>
      <c r="P1743" s="116"/>
      <c r="Q1743" s="116"/>
      <c r="R1743" s="116"/>
      <c r="AF1743" s="5"/>
      <c r="AJ1743" s="5"/>
      <c r="AK1743" s="5"/>
      <c r="AP1743" s="5"/>
      <c r="AQ1743" s="5"/>
      <c r="AR1743" s="5"/>
      <c r="AS1743" s="5"/>
    </row>
    <row r="1744" spans="1:45" s="10" customFormat="1" ht="12.75" customHeight="1">
      <c r="A1744" s="11"/>
      <c r="B1744" s="11"/>
      <c r="C1744" s="11"/>
      <c r="O1744" s="116"/>
      <c r="P1744" s="116"/>
      <c r="Q1744" s="116"/>
      <c r="R1744" s="116"/>
      <c r="AF1744" s="5"/>
      <c r="AJ1744" s="5"/>
      <c r="AK1744" s="5"/>
      <c r="AP1744" s="5"/>
      <c r="AQ1744" s="5"/>
      <c r="AR1744" s="5"/>
      <c r="AS1744" s="5"/>
    </row>
    <row r="1745" spans="1:45" s="10" customFormat="1" ht="12.75" customHeight="1">
      <c r="A1745" s="11"/>
      <c r="B1745" s="11"/>
      <c r="C1745" s="11"/>
      <c r="O1745" s="116"/>
      <c r="P1745" s="116"/>
      <c r="Q1745" s="116"/>
      <c r="R1745" s="116"/>
      <c r="AF1745" s="5"/>
      <c r="AJ1745" s="5"/>
      <c r="AK1745" s="5"/>
      <c r="AP1745" s="5"/>
      <c r="AQ1745" s="5"/>
      <c r="AR1745" s="5"/>
      <c r="AS1745" s="5"/>
    </row>
    <row r="1746" spans="1:45" s="10" customFormat="1" ht="12.75" customHeight="1">
      <c r="A1746" s="11"/>
      <c r="B1746" s="11"/>
      <c r="C1746" s="11"/>
      <c r="O1746" s="116"/>
      <c r="P1746" s="116"/>
      <c r="Q1746" s="116"/>
      <c r="R1746" s="116"/>
      <c r="AF1746" s="5"/>
      <c r="AJ1746" s="5"/>
      <c r="AK1746" s="5"/>
      <c r="AP1746" s="5"/>
      <c r="AQ1746" s="5"/>
      <c r="AR1746" s="5"/>
      <c r="AS1746" s="5"/>
    </row>
    <row r="1747" spans="1:45" s="10" customFormat="1" ht="12.75" customHeight="1">
      <c r="A1747" s="11"/>
      <c r="B1747" s="11"/>
      <c r="C1747" s="11"/>
      <c r="O1747" s="116"/>
      <c r="P1747" s="116"/>
      <c r="Q1747" s="116"/>
      <c r="R1747" s="116"/>
      <c r="AF1747" s="5"/>
      <c r="AJ1747" s="5"/>
      <c r="AK1747" s="5"/>
      <c r="AP1747" s="5"/>
      <c r="AQ1747" s="5"/>
      <c r="AR1747" s="5"/>
      <c r="AS1747" s="5"/>
    </row>
    <row r="1748" spans="1:45" s="10" customFormat="1" ht="12.75" customHeight="1">
      <c r="A1748" s="11"/>
      <c r="B1748" s="11"/>
      <c r="C1748" s="11"/>
      <c r="O1748" s="116"/>
      <c r="P1748" s="116"/>
      <c r="Q1748" s="116"/>
      <c r="R1748" s="116"/>
      <c r="AF1748" s="5"/>
      <c r="AJ1748" s="5"/>
      <c r="AK1748" s="5"/>
      <c r="AP1748" s="5"/>
      <c r="AQ1748" s="5"/>
      <c r="AR1748" s="5"/>
      <c r="AS1748" s="5"/>
    </row>
    <row r="1749" spans="1:45" s="10" customFormat="1" ht="12.75" customHeight="1">
      <c r="A1749" s="11"/>
      <c r="B1749" s="11"/>
      <c r="C1749" s="11"/>
      <c r="O1749" s="116"/>
      <c r="P1749" s="116"/>
      <c r="Q1749" s="116"/>
      <c r="R1749" s="116"/>
      <c r="AF1749" s="5"/>
      <c r="AJ1749" s="5"/>
      <c r="AK1749" s="5"/>
      <c r="AP1749" s="5"/>
      <c r="AQ1749" s="5"/>
      <c r="AR1749" s="5"/>
      <c r="AS1749" s="5"/>
    </row>
    <row r="1750" spans="1:45" s="10" customFormat="1" ht="12.75" customHeight="1">
      <c r="A1750" s="11"/>
      <c r="B1750" s="11"/>
      <c r="C1750" s="11"/>
      <c r="O1750" s="116"/>
      <c r="P1750" s="116"/>
      <c r="Q1750" s="116"/>
      <c r="R1750" s="116"/>
      <c r="AF1750" s="5"/>
      <c r="AJ1750" s="5"/>
      <c r="AK1750" s="5"/>
      <c r="AP1750" s="5"/>
      <c r="AQ1750" s="5"/>
      <c r="AR1750" s="5"/>
      <c r="AS1750" s="5"/>
    </row>
    <row r="1751" spans="1:45" s="10" customFormat="1" ht="12.75" customHeight="1">
      <c r="A1751" s="11"/>
      <c r="B1751" s="11"/>
      <c r="C1751" s="11"/>
      <c r="O1751" s="116"/>
      <c r="P1751" s="116"/>
      <c r="Q1751" s="116"/>
      <c r="R1751" s="116"/>
      <c r="AF1751" s="5"/>
      <c r="AJ1751" s="5"/>
      <c r="AK1751" s="5"/>
      <c r="AP1751" s="5"/>
      <c r="AQ1751" s="5"/>
      <c r="AR1751" s="5"/>
      <c r="AS1751" s="5"/>
    </row>
    <row r="1752" spans="1:45" s="10" customFormat="1" ht="12.75" customHeight="1">
      <c r="A1752" s="11"/>
      <c r="B1752" s="11"/>
      <c r="C1752" s="11"/>
      <c r="O1752" s="116"/>
      <c r="P1752" s="116"/>
      <c r="Q1752" s="116"/>
      <c r="R1752" s="116"/>
      <c r="AF1752" s="5"/>
      <c r="AJ1752" s="5"/>
      <c r="AK1752" s="5"/>
      <c r="AP1752" s="5"/>
      <c r="AQ1752" s="5"/>
      <c r="AR1752" s="5"/>
      <c r="AS1752" s="5"/>
    </row>
    <row r="1753" spans="1:45" s="10" customFormat="1" ht="12.75" customHeight="1">
      <c r="A1753" s="11"/>
      <c r="B1753" s="11"/>
      <c r="C1753" s="11"/>
      <c r="O1753" s="116"/>
      <c r="P1753" s="116"/>
      <c r="Q1753" s="116"/>
      <c r="R1753" s="116"/>
      <c r="AF1753" s="5"/>
      <c r="AJ1753" s="5"/>
      <c r="AK1753" s="5"/>
      <c r="AP1753" s="5"/>
      <c r="AQ1753" s="5"/>
      <c r="AR1753" s="5"/>
      <c r="AS1753" s="5"/>
    </row>
    <row r="1754" spans="1:45" s="10" customFormat="1" ht="12.75" customHeight="1">
      <c r="A1754" s="11"/>
      <c r="B1754" s="11"/>
      <c r="C1754" s="11"/>
      <c r="O1754" s="116"/>
      <c r="P1754" s="116"/>
      <c r="Q1754" s="116"/>
      <c r="R1754" s="116"/>
      <c r="AF1754" s="5"/>
      <c r="AJ1754" s="5"/>
      <c r="AK1754" s="5"/>
      <c r="AP1754" s="5"/>
      <c r="AQ1754" s="5"/>
      <c r="AR1754" s="5"/>
      <c r="AS1754" s="5"/>
    </row>
    <row r="1755" spans="1:45" s="10" customFormat="1" ht="12.75" customHeight="1">
      <c r="A1755" s="11"/>
      <c r="B1755" s="11"/>
      <c r="C1755" s="11"/>
      <c r="O1755" s="116"/>
      <c r="P1755" s="116"/>
      <c r="Q1755" s="116"/>
      <c r="R1755" s="116"/>
      <c r="AF1755" s="5"/>
      <c r="AJ1755" s="5"/>
      <c r="AK1755" s="5"/>
      <c r="AP1755" s="5"/>
      <c r="AQ1755" s="5"/>
      <c r="AR1755" s="5"/>
      <c r="AS1755" s="5"/>
    </row>
    <row r="1756" spans="1:45" s="10" customFormat="1" ht="12.75" customHeight="1">
      <c r="A1756" s="11"/>
      <c r="B1756" s="11"/>
      <c r="C1756" s="11"/>
      <c r="O1756" s="116"/>
      <c r="P1756" s="116"/>
      <c r="Q1756" s="116"/>
      <c r="R1756" s="116"/>
      <c r="AF1756" s="5"/>
      <c r="AJ1756" s="5"/>
      <c r="AK1756" s="5"/>
      <c r="AP1756" s="5"/>
      <c r="AQ1756" s="5"/>
      <c r="AR1756" s="5"/>
      <c r="AS1756" s="5"/>
    </row>
    <row r="1757" spans="1:45" s="10" customFormat="1" ht="12.75" customHeight="1">
      <c r="A1757" s="11"/>
      <c r="B1757" s="11"/>
      <c r="C1757" s="11"/>
      <c r="O1757" s="116"/>
      <c r="P1757" s="116"/>
      <c r="Q1757" s="116"/>
      <c r="R1757" s="116"/>
      <c r="AF1757" s="5"/>
      <c r="AJ1757" s="5"/>
      <c r="AK1757" s="5"/>
      <c r="AP1757" s="5"/>
      <c r="AQ1757" s="5"/>
      <c r="AR1757" s="5"/>
      <c r="AS1757" s="5"/>
    </row>
    <row r="1758" spans="1:45" s="10" customFormat="1" ht="12.75" customHeight="1">
      <c r="A1758" s="11"/>
      <c r="B1758" s="11"/>
      <c r="C1758" s="11"/>
      <c r="O1758" s="116"/>
      <c r="P1758" s="116"/>
      <c r="Q1758" s="116"/>
      <c r="R1758" s="116"/>
      <c r="AF1758" s="5"/>
      <c r="AJ1758" s="5"/>
      <c r="AK1758" s="5"/>
      <c r="AP1758" s="5"/>
      <c r="AQ1758" s="5"/>
      <c r="AR1758" s="5"/>
      <c r="AS1758" s="5"/>
    </row>
    <row r="1759" spans="1:45" s="10" customFormat="1" ht="12.75" customHeight="1">
      <c r="A1759" s="11"/>
      <c r="B1759" s="11"/>
      <c r="C1759" s="11"/>
      <c r="O1759" s="116"/>
      <c r="P1759" s="116"/>
      <c r="Q1759" s="116"/>
      <c r="R1759" s="116"/>
      <c r="AF1759" s="5"/>
      <c r="AJ1759" s="5"/>
      <c r="AK1759" s="5"/>
      <c r="AP1759" s="5"/>
      <c r="AQ1759" s="5"/>
      <c r="AR1759" s="5"/>
      <c r="AS1759" s="5"/>
    </row>
    <row r="1760" spans="1:45" s="10" customFormat="1" ht="12.75" customHeight="1">
      <c r="A1760" s="11"/>
      <c r="B1760" s="11"/>
      <c r="C1760" s="11"/>
      <c r="O1760" s="116"/>
      <c r="P1760" s="116"/>
      <c r="Q1760" s="116"/>
      <c r="R1760" s="116"/>
      <c r="AF1760" s="5"/>
      <c r="AJ1760" s="5"/>
      <c r="AK1760" s="5"/>
      <c r="AP1760" s="5"/>
      <c r="AQ1760" s="5"/>
      <c r="AR1760" s="5"/>
      <c r="AS1760" s="5"/>
    </row>
    <row r="1761" spans="1:45" s="10" customFormat="1" ht="12.75" customHeight="1">
      <c r="A1761" s="11"/>
      <c r="B1761" s="11"/>
      <c r="C1761" s="11"/>
      <c r="O1761" s="116"/>
      <c r="P1761" s="116"/>
      <c r="Q1761" s="116"/>
      <c r="R1761" s="116"/>
      <c r="AF1761" s="5"/>
      <c r="AJ1761" s="5"/>
      <c r="AK1761" s="5"/>
      <c r="AP1761" s="5"/>
      <c r="AQ1761" s="5"/>
      <c r="AR1761" s="5"/>
      <c r="AS1761" s="5"/>
    </row>
    <row r="1762" spans="1:45" s="10" customFormat="1" ht="12.75" customHeight="1">
      <c r="A1762" s="11"/>
      <c r="B1762" s="11"/>
      <c r="C1762" s="11"/>
      <c r="O1762" s="116"/>
      <c r="P1762" s="116"/>
      <c r="Q1762" s="116"/>
      <c r="R1762" s="116"/>
      <c r="AF1762" s="5"/>
      <c r="AJ1762" s="5"/>
      <c r="AK1762" s="5"/>
      <c r="AP1762" s="5"/>
      <c r="AQ1762" s="5"/>
      <c r="AR1762" s="5"/>
      <c r="AS1762" s="5"/>
    </row>
    <row r="1763" spans="1:45" s="10" customFormat="1" ht="12.75" customHeight="1">
      <c r="A1763" s="11"/>
      <c r="B1763" s="11"/>
      <c r="C1763" s="11"/>
      <c r="O1763" s="116"/>
      <c r="P1763" s="116"/>
      <c r="Q1763" s="116"/>
      <c r="R1763" s="116"/>
      <c r="AF1763" s="5"/>
      <c r="AJ1763" s="5"/>
      <c r="AK1763" s="5"/>
      <c r="AP1763" s="5"/>
      <c r="AQ1763" s="5"/>
      <c r="AR1763" s="5"/>
      <c r="AS1763" s="5"/>
    </row>
    <row r="1764" spans="1:45" s="10" customFormat="1" ht="12.75" customHeight="1">
      <c r="A1764" s="11"/>
      <c r="B1764" s="11"/>
      <c r="C1764" s="11"/>
      <c r="O1764" s="116"/>
      <c r="P1764" s="116"/>
      <c r="Q1764" s="116"/>
      <c r="R1764" s="116"/>
      <c r="AF1764" s="5"/>
      <c r="AJ1764" s="5"/>
      <c r="AK1764" s="5"/>
      <c r="AP1764" s="5"/>
      <c r="AQ1764" s="5"/>
      <c r="AR1764" s="5"/>
      <c r="AS1764" s="5"/>
    </row>
    <row r="1765" spans="1:45" s="10" customFormat="1" ht="12.75" customHeight="1">
      <c r="A1765" s="11"/>
      <c r="B1765" s="11"/>
      <c r="C1765" s="11"/>
      <c r="O1765" s="116"/>
      <c r="P1765" s="116"/>
      <c r="Q1765" s="116"/>
      <c r="R1765" s="116"/>
      <c r="AF1765" s="5"/>
      <c r="AJ1765" s="5"/>
      <c r="AK1765" s="5"/>
      <c r="AP1765" s="5"/>
      <c r="AQ1765" s="5"/>
      <c r="AR1765" s="5"/>
      <c r="AS1765" s="5"/>
    </row>
    <row r="1766" spans="1:45" s="10" customFormat="1" ht="12.75" customHeight="1">
      <c r="A1766" s="11"/>
      <c r="B1766" s="11"/>
      <c r="C1766" s="11"/>
      <c r="O1766" s="116"/>
      <c r="P1766" s="116"/>
      <c r="Q1766" s="116"/>
      <c r="R1766" s="116"/>
      <c r="AF1766" s="5"/>
      <c r="AJ1766" s="5"/>
      <c r="AK1766" s="5"/>
      <c r="AP1766" s="5"/>
      <c r="AQ1766" s="5"/>
      <c r="AR1766" s="5"/>
      <c r="AS1766" s="5"/>
    </row>
    <row r="1767" spans="1:45" s="10" customFormat="1" ht="12.75" customHeight="1">
      <c r="A1767" s="11"/>
      <c r="B1767" s="11"/>
      <c r="C1767" s="11"/>
      <c r="O1767" s="116"/>
      <c r="P1767" s="116"/>
      <c r="Q1767" s="116"/>
      <c r="R1767" s="116"/>
      <c r="AF1767" s="5"/>
      <c r="AJ1767" s="5"/>
      <c r="AK1767" s="5"/>
      <c r="AP1767" s="5"/>
      <c r="AQ1767" s="5"/>
      <c r="AR1767" s="5"/>
      <c r="AS1767" s="5"/>
    </row>
    <row r="1768" spans="1:45" s="10" customFormat="1" ht="12.75" customHeight="1">
      <c r="A1768" s="11"/>
      <c r="B1768" s="11"/>
      <c r="C1768" s="11"/>
      <c r="O1768" s="116"/>
      <c r="P1768" s="116"/>
      <c r="Q1768" s="116"/>
      <c r="R1768" s="116"/>
      <c r="AF1768" s="5"/>
      <c r="AJ1768" s="5"/>
      <c r="AK1768" s="5"/>
      <c r="AP1768" s="5"/>
      <c r="AQ1768" s="5"/>
      <c r="AR1768" s="5"/>
      <c r="AS1768" s="5"/>
    </row>
    <row r="1769" spans="1:45" s="10" customFormat="1" ht="12.75" customHeight="1">
      <c r="A1769" s="11"/>
      <c r="B1769" s="11"/>
      <c r="C1769" s="11"/>
      <c r="O1769" s="116"/>
      <c r="P1769" s="116"/>
      <c r="Q1769" s="116"/>
      <c r="R1769" s="116"/>
      <c r="AF1769" s="5"/>
      <c r="AJ1769" s="5"/>
      <c r="AK1769" s="5"/>
      <c r="AP1769" s="5"/>
      <c r="AQ1769" s="5"/>
      <c r="AR1769" s="5"/>
      <c r="AS1769" s="5"/>
    </row>
    <row r="1770" spans="1:45" s="10" customFormat="1" ht="12.75" customHeight="1">
      <c r="A1770" s="11"/>
      <c r="B1770" s="11"/>
      <c r="C1770" s="11"/>
      <c r="O1770" s="116"/>
      <c r="P1770" s="116"/>
      <c r="Q1770" s="116"/>
      <c r="R1770" s="116"/>
      <c r="AF1770" s="5"/>
      <c r="AJ1770" s="5"/>
      <c r="AK1770" s="5"/>
      <c r="AP1770" s="5"/>
      <c r="AQ1770" s="5"/>
      <c r="AR1770" s="5"/>
      <c r="AS1770" s="5"/>
    </row>
    <row r="1771" spans="1:45" s="10" customFormat="1" ht="12.75" customHeight="1">
      <c r="A1771" s="11"/>
      <c r="B1771" s="11"/>
      <c r="C1771" s="11"/>
      <c r="O1771" s="116"/>
      <c r="P1771" s="116"/>
      <c r="Q1771" s="116"/>
      <c r="R1771" s="116"/>
      <c r="AF1771" s="5"/>
      <c r="AJ1771" s="5"/>
      <c r="AK1771" s="5"/>
      <c r="AP1771" s="5"/>
      <c r="AQ1771" s="5"/>
      <c r="AR1771" s="5"/>
      <c r="AS1771" s="5"/>
    </row>
    <row r="1772" spans="1:45" s="10" customFormat="1" ht="12.75" customHeight="1">
      <c r="A1772" s="11"/>
      <c r="B1772" s="11"/>
      <c r="C1772" s="11"/>
      <c r="O1772" s="116"/>
      <c r="P1772" s="116"/>
      <c r="Q1772" s="116"/>
      <c r="R1772" s="116"/>
      <c r="AF1772" s="5"/>
      <c r="AJ1772" s="5"/>
      <c r="AK1772" s="5"/>
      <c r="AP1772" s="5"/>
      <c r="AQ1772" s="5"/>
      <c r="AR1772" s="5"/>
      <c r="AS1772" s="5"/>
    </row>
    <row r="1773" spans="1:45" s="10" customFormat="1" ht="12.75" customHeight="1">
      <c r="A1773" s="11"/>
      <c r="B1773" s="11"/>
      <c r="C1773" s="11"/>
      <c r="O1773" s="116"/>
      <c r="P1773" s="116"/>
      <c r="Q1773" s="116"/>
      <c r="R1773" s="116"/>
      <c r="AF1773" s="5"/>
      <c r="AJ1773" s="5"/>
      <c r="AK1773" s="5"/>
      <c r="AP1773" s="5"/>
      <c r="AQ1773" s="5"/>
      <c r="AR1773" s="5"/>
      <c r="AS1773" s="5"/>
    </row>
    <row r="1774" spans="1:45" s="10" customFormat="1" ht="12.75" customHeight="1">
      <c r="A1774" s="11"/>
      <c r="B1774" s="11"/>
      <c r="C1774" s="11"/>
      <c r="O1774" s="116"/>
      <c r="P1774" s="116"/>
      <c r="Q1774" s="116"/>
      <c r="R1774" s="116"/>
      <c r="AF1774" s="5"/>
      <c r="AJ1774" s="5"/>
      <c r="AK1774" s="5"/>
      <c r="AP1774" s="5"/>
      <c r="AQ1774" s="5"/>
      <c r="AR1774" s="5"/>
      <c r="AS1774" s="5"/>
    </row>
    <row r="1775" spans="1:45" s="10" customFormat="1" ht="12.75" customHeight="1">
      <c r="A1775" s="11"/>
      <c r="B1775" s="11"/>
      <c r="C1775" s="11"/>
      <c r="O1775" s="116"/>
      <c r="P1775" s="116"/>
      <c r="Q1775" s="116"/>
      <c r="R1775" s="116"/>
      <c r="AF1775" s="5"/>
      <c r="AJ1775" s="5"/>
      <c r="AK1775" s="5"/>
      <c r="AP1775" s="5"/>
      <c r="AQ1775" s="5"/>
      <c r="AR1775" s="5"/>
      <c r="AS1775" s="5"/>
    </row>
    <row r="1776" spans="1:45" s="10" customFormat="1" ht="12.75" customHeight="1">
      <c r="A1776" s="11"/>
      <c r="B1776" s="11"/>
      <c r="C1776" s="11"/>
      <c r="O1776" s="116"/>
      <c r="P1776" s="116"/>
      <c r="Q1776" s="116"/>
      <c r="R1776" s="116"/>
      <c r="AF1776" s="5"/>
      <c r="AJ1776" s="5"/>
      <c r="AK1776" s="5"/>
      <c r="AP1776" s="5"/>
      <c r="AQ1776" s="5"/>
      <c r="AR1776" s="5"/>
      <c r="AS1776" s="5"/>
    </row>
    <row r="1777" spans="1:45" s="10" customFormat="1" ht="12.75" customHeight="1">
      <c r="A1777" s="11"/>
      <c r="B1777" s="11"/>
      <c r="C1777" s="11"/>
      <c r="O1777" s="116"/>
      <c r="P1777" s="116"/>
      <c r="Q1777" s="116"/>
      <c r="R1777" s="116"/>
      <c r="AF1777" s="5"/>
      <c r="AJ1777" s="5"/>
      <c r="AK1777" s="5"/>
      <c r="AP1777" s="5"/>
      <c r="AQ1777" s="5"/>
      <c r="AR1777" s="5"/>
      <c r="AS1777" s="5"/>
    </row>
    <row r="1778" spans="1:45" s="10" customFormat="1" ht="12.75" customHeight="1">
      <c r="A1778" s="11"/>
      <c r="B1778" s="11"/>
      <c r="C1778" s="11"/>
      <c r="O1778" s="116"/>
      <c r="P1778" s="116"/>
      <c r="Q1778" s="116"/>
      <c r="R1778" s="116"/>
      <c r="AF1778" s="5"/>
      <c r="AJ1778" s="5"/>
      <c r="AK1778" s="5"/>
      <c r="AP1778" s="5"/>
      <c r="AQ1778" s="5"/>
      <c r="AR1778" s="5"/>
      <c r="AS1778" s="5"/>
    </row>
    <row r="1779" spans="1:45" s="10" customFormat="1" ht="12.75" customHeight="1">
      <c r="A1779" s="11"/>
      <c r="B1779" s="11"/>
      <c r="C1779" s="11"/>
      <c r="O1779" s="116"/>
      <c r="P1779" s="116"/>
      <c r="Q1779" s="116"/>
      <c r="R1779" s="116"/>
      <c r="AF1779" s="5"/>
      <c r="AJ1779" s="5"/>
      <c r="AK1779" s="5"/>
      <c r="AP1779" s="5"/>
      <c r="AQ1779" s="5"/>
      <c r="AR1779" s="5"/>
      <c r="AS1779" s="5"/>
    </row>
    <row r="1780" spans="1:45" s="10" customFormat="1" ht="12.75" customHeight="1">
      <c r="A1780" s="11"/>
      <c r="B1780" s="11"/>
      <c r="C1780" s="11"/>
      <c r="O1780" s="116"/>
      <c r="P1780" s="116"/>
      <c r="Q1780" s="116"/>
      <c r="R1780" s="116"/>
      <c r="AF1780" s="5"/>
      <c r="AJ1780" s="5"/>
      <c r="AK1780" s="5"/>
      <c r="AP1780" s="5"/>
      <c r="AQ1780" s="5"/>
      <c r="AR1780" s="5"/>
      <c r="AS1780" s="5"/>
    </row>
    <row r="1781" spans="1:45" s="10" customFormat="1" ht="12.75" customHeight="1">
      <c r="A1781" s="11"/>
      <c r="B1781" s="11"/>
      <c r="C1781" s="11"/>
      <c r="O1781" s="116"/>
      <c r="P1781" s="116"/>
      <c r="Q1781" s="116"/>
      <c r="R1781" s="116"/>
      <c r="AF1781" s="5"/>
      <c r="AJ1781" s="5"/>
      <c r="AK1781" s="5"/>
      <c r="AP1781" s="5"/>
      <c r="AQ1781" s="5"/>
      <c r="AR1781" s="5"/>
      <c r="AS1781" s="5"/>
    </row>
    <row r="1782" spans="1:45" s="10" customFormat="1" ht="12.75" customHeight="1">
      <c r="A1782" s="11"/>
      <c r="B1782" s="11"/>
      <c r="C1782" s="11"/>
      <c r="O1782" s="116"/>
      <c r="P1782" s="116"/>
      <c r="Q1782" s="116"/>
      <c r="R1782" s="116"/>
      <c r="AF1782" s="5"/>
      <c r="AJ1782" s="5"/>
      <c r="AK1782" s="5"/>
      <c r="AP1782" s="5"/>
      <c r="AQ1782" s="5"/>
      <c r="AR1782" s="5"/>
      <c r="AS1782" s="5"/>
    </row>
    <row r="1783" spans="1:45" s="10" customFormat="1" ht="12.75" customHeight="1">
      <c r="A1783" s="11"/>
      <c r="B1783" s="11"/>
      <c r="C1783" s="11"/>
      <c r="O1783" s="116"/>
      <c r="P1783" s="116"/>
      <c r="Q1783" s="116"/>
      <c r="R1783" s="116"/>
      <c r="AF1783" s="5"/>
      <c r="AJ1783" s="5"/>
      <c r="AK1783" s="5"/>
      <c r="AP1783" s="5"/>
      <c r="AQ1783" s="5"/>
      <c r="AR1783" s="5"/>
      <c r="AS1783" s="5"/>
    </row>
    <row r="1784" spans="1:45" s="10" customFormat="1" ht="12.75" customHeight="1">
      <c r="A1784" s="11"/>
      <c r="B1784" s="11"/>
      <c r="C1784" s="11"/>
      <c r="O1784" s="116"/>
      <c r="P1784" s="116"/>
      <c r="Q1784" s="116"/>
      <c r="R1784" s="116"/>
      <c r="AF1784" s="5"/>
      <c r="AJ1784" s="5"/>
      <c r="AK1784" s="5"/>
      <c r="AP1784" s="5"/>
      <c r="AQ1784" s="5"/>
      <c r="AR1784" s="5"/>
      <c r="AS1784" s="5"/>
    </row>
    <row r="1785" spans="1:45" s="10" customFormat="1" ht="12.75" customHeight="1">
      <c r="A1785" s="11"/>
      <c r="B1785" s="11"/>
      <c r="C1785" s="11"/>
      <c r="O1785" s="116"/>
      <c r="P1785" s="116"/>
      <c r="Q1785" s="116"/>
      <c r="R1785" s="116"/>
      <c r="AF1785" s="5"/>
      <c r="AJ1785" s="5"/>
      <c r="AK1785" s="5"/>
      <c r="AP1785" s="5"/>
      <c r="AQ1785" s="5"/>
      <c r="AR1785" s="5"/>
      <c r="AS1785" s="5"/>
    </row>
    <row r="1786" spans="1:45" s="10" customFormat="1" ht="12.75" customHeight="1">
      <c r="A1786" s="11"/>
      <c r="B1786" s="11"/>
      <c r="C1786" s="11"/>
      <c r="O1786" s="116"/>
      <c r="P1786" s="116"/>
      <c r="Q1786" s="116"/>
      <c r="R1786" s="116"/>
      <c r="AF1786" s="5"/>
      <c r="AJ1786" s="5"/>
      <c r="AK1786" s="5"/>
      <c r="AP1786" s="5"/>
      <c r="AQ1786" s="5"/>
      <c r="AR1786" s="5"/>
      <c r="AS1786" s="5"/>
    </row>
    <row r="1787" spans="1:45" s="10" customFormat="1" ht="12.75" customHeight="1">
      <c r="A1787" s="11"/>
      <c r="B1787" s="11"/>
      <c r="C1787" s="11"/>
      <c r="O1787" s="116"/>
      <c r="P1787" s="116"/>
      <c r="Q1787" s="116"/>
      <c r="R1787" s="116"/>
      <c r="AF1787" s="5"/>
      <c r="AJ1787" s="5"/>
      <c r="AK1787" s="5"/>
      <c r="AP1787" s="5"/>
      <c r="AQ1787" s="5"/>
      <c r="AR1787" s="5"/>
      <c r="AS1787" s="5"/>
    </row>
    <row r="1788" spans="1:45" s="10" customFormat="1" ht="12.75" customHeight="1">
      <c r="A1788" s="11"/>
      <c r="B1788" s="11"/>
      <c r="C1788" s="11"/>
      <c r="O1788" s="116"/>
      <c r="P1788" s="116"/>
      <c r="Q1788" s="116"/>
      <c r="R1788" s="116"/>
      <c r="AF1788" s="5"/>
      <c r="AJ1788" s="5"/>
      <c r="AK1788" s="5"/>
      <c r="AP1788" s="5"/>
      <c r="AQ1788" s="5"/>
      <c r="AR1788" s="5"/>
      <c r="AS1788" s="5"/>
    </row>
    <row r="1789" spans="1:45" s="10" customFormat="1" ht="12.75" customHeight="1">
      <c r="A1789" s="11"/>
      <c r="B1789" s="11"/>
      <c r="C1789" s="11"/>
      <c r="O1789" s="116"/>
      <c r="P1789" s="116"/>
      <c r="Q1789" s="116"/>
      <c r="R1789" s="116"/>
      <c r="AF1789" s="5"/>
      <c r="AJ1789" s="5"/>
      <c r="AK1789" s="5"/>
      <c r="AP1789" s="5"/>
      <c r="AQ1789" s="5"/>
      <c r="AR1789" s="5"/>
      <c r="AS1789" s="5"/>
    </row>
    <row r="1790" spans="1:45" s="10" customFormat="1" ht="12.75" customHeight="1">
      <c r="A1790" s="11"/>
      <c r="B1790" s="11"/>
      <c r="C1790" s="11"/>
      <c r="O1790" s="116"/>
      <c r="P1790" s="116"/>
      <c r="Q1790" s="116"/>
      <c r="R1790" s="116"/>
      <c r="AF1790" s="5"/>
      <c r="AJ1790" s="5"/>
      <c r="AK1790" s="5"/>
      <c r="AP1790" s="5"/>
      <c r="AQ1790" s="5"/>
      <c r="AR1790" s="5"/>
      <c r="AS1790" s="5"/>
    </row>
    <row r="1791" spans="1:45" s="10" customFormat="1" ht="12.75" customHeight="1">
      <c r="A1791" s="11"/>
      <c r="B1791" s="11"/>
      <c r="C1791" s="11"/>
      <c r="O1791" s="116"/>
      <c r="P1791" s="116"/>
      <c r="Q1791" s="116"/>
      <c r="R1791" s="116"/>
      <c r="AF1791" s="5"/>
      <c r="AJ1791" s="5"/>
      <c r="AK1791" s="5"/>
      <c r="AP1791" s="5"/>
      <c r="AQ1791" s="5"/>
      <c r="AR1791" s="5"/>
      <c r="AS1791" s="5"/>
    </row>
    <row r="1792" spans="1:45" s="10" customFormat="1" ht="12.75" customHeight="1">
      <c r="A1792" s="11"/>
      <c r="B1792" s="11"/>
      <c r="C1792" s="11"/>
      <c r="O1792" s="116"/>
      <c r="P1792" s="116"/>
      <c r="Q1792" s="116"/>
      <c r="R1792" s="116"/>
      <c r="AF1792" s="5"/>
      <c r="AJ1792" s="5"/>
      <c r="AK1792" s="5"/>
      <c r="AP1792" s="5"/>
      <c r="AQ1792" s="5"/>
      <c r="AR1792" s="5"/>
      <c r="AS1792" s="5"/>
    </row>
    <row r="1793" spans="1:45" s="10" customFormat="1" ht="12.75" customHeight="1">
      <c r="A1793" s="11"/>
      <c r="B1793" s="11"/>
      <c r="C1793" s="11"/>
      <c r="O1793" s="116"/>
      <c r="P1793" s="116"/>
      <c r="Q1793" s="116"/>
      <c r="R1793" s="116"/>
      <c r="AF1793" s="5"/>
      <c r="AJ1793" s="5"/>
      <c r="AK1793" s="5"/>
      <c r="AP1793" s="5"/>
      <c r="AQ1793" s="5"/>
      <c r="AR1793" s="5"/>
      <c r="AS1793" s="5"/>
    </row>
    <row r="1794" spans="1:45" s="10" customFormat="1" ht="12.75" customHeight="1">
      <c r="A1794" s="11"/>
      <c r="B1794" s="11"/>
      <c r="C1794" s="11"/>
      <c r="O1794" s="116"/>
      <c r="P1794" s="116"/>
      <c r="Q1794" s="116"/>
      <c r="R1794" s="116"/>
      <c r="AF1794" s="5"/>
      <c r="AJ1794" s="5"/>
      <c r="AK1794" s="5"/>
      <c r="AP1794" s="5"/>
      <c r="AQ1794" s="5"/>
      <c r="AR1794" s="5"/>
      <c r="AS1794" s="5"/>
    </row>
    <row r="1795" spans="1:45" s="10" customFormat="1" ht="12.75" customHeight="1">
      <c r="A1795" s="11"/>
      <c r="B1795" s="11"/>
      <c r="C1795" s="11"/>
      <c r="O1795" s="116"/>
      <c r="P1795" s="116"/>
      <c r="Q1795" s="116"/>
      <c r="R1795" s="116"/>
      <c r="AF1795" s="5"/>
      <c r="AJ1795" s="5"/>
      <c r="AK1795" s="5"/>
      <c r="AP1795" s="5"/>
      <c r="AQ1795" s="5"/>
      <c r="AR1795" s="5"/>
      <c r="AS1795" s="5"/>
    </row>
    <row r="1796" spans="1:45" s="10" customFormat="1" ht="12.75" customHeight="1">
      <c r="A1796" s="11"/>
      <c r="B1796" s="11"/>
      <c r="C1796" s="11"/>
      <c r="O1796" s="116"/>
      <c r="P1796" s="116"/>
      <c r="Q1796" s="116"/>
      <c r="R1796" s="116"/>
      <c r="AF1796" s="5"/>
      <c r="AJ1796" s="5"/>
      <c r="AK1796" s="5"/>
      <c r="AP1796" s="5"/>
      <c r="AQ1796" s="5"/>
      <c r="AR1796" s="5"/>
      <c r="AS1796" s="5"/>
    </row>
    <row r="1797" spans="1:45" s="10" customFormat="1" ht="12.75" customHeight="1">
      <c r="A1797" s="11"/>
      <c r="B1797" s="11"/>
      <c r="C1797" s="11"/>
      <c r="O1797" s="116"/>
      <c r="P1797" s="116"/>
      <c r="Q1797" s="116"/>
      <c r="R1797" s="116"/>
      <c r="AF1797" s="5"/>
      <c r="AJ1797" s="5"/>
      <c r="AK1797" s="5"/>
      <c r="AP1797" s="5"/>
      <c r="AQ1797" s="5"/>
      <c r="AR1797" s="5"/>
      <c r="AS1797" s="5"/>
    </row>
    <row r="1798" spans="1:45" s="10" customFormat="1" ht="12.75" customHeight="1">
      <c r="A1798" s="11"/>
      <c r="B1798" s="11"/>
      <c r="C1798" s="11"/>
      <c r="O1798" s="116"/>
      <c r="P1798" s="116"/>
      <c r="Q1798" s="116"/>
      <c r="R1798" s="116"/>
      <c r="AF1798" s="5"/>
      <c r="AJ1798" s="5"/>
      <c r="AK1798" s="5"/>
      <c r="AP1798" s="5"/>
      <c r="AQ1798" s="5"/>
      <c r="AR1798" s="5"/>
      <c r="AS1798" s="5"/>
    </row>
    <row r="1799" spans="1:45" s="10" customFormat="1" ht="12.75" customHeight="1">
      <c r="A1799" s="11"/>
      <c r="B1799" s="11"/>
      <c r="C1799" s="11"/>
      <c r="O1799" s="116"/>
      <c r="P1799" s="116"/>
      <c r="Q1799" s="116"/>
      <c r="R1799" s="116"/>
      <c r="AF1799" s="5"/>
      <c r="AJ1799" s="5"/>
      <c r="AK1799" s="5"/>
      <c r="AP1799" s="5"/>
      <c r="AQ1799" s="5"/>
      <c r="AR1799" s="5"/>
      <c r="AS1799" s="5"/>
    </row>
    <row r="1800" spans="1:45" s="10" customFormat="1" ht="12.75" customHeight="1">
      <c r="A1800" s="11"/>
      <c r="B1800" s="11"/>
      <c r="C1800" s="11"/>
      <c r="O1800" s="116"/>
      <c r="P1800" s="116"/>
      <c r="Q1800" s="116"/>
      <c r="R1800" s="116"/>
      <c r="AF1800" s="5"/>
      <c r="AJ1800" s="5"/>
      <c r="AK1800" s="5"/>
      <c r="AP1800" s="5"/>
      <c r="AQ1800" s="5"/>
      <c r="AR1800" s="5"/>
      <c r="AS1800" s="5"/>
    </row>
    <row r="1801" spans="1:45" s="10" customFormat="1" ht="12.75" customHeight="1">
      <c r="A1801" s="11"/>
      <c r="B1801" s="11"/>
      <c r="C1801" s="11"/>
      <c r="O1801" s="116"/>
      <c r="P1801" s="116"/>
      <c r="Q1801" s="116"/>
      <c r="R1801" s="116"/>
      <c r="AF1801" s="5"/>
      <c r="AJ1801" s="5"/>
      <c r="AK1801" s="5"/>
      <c r="AP1801" s="5"/>
      <c r="AQ1801" s="5"/>
      <c r="AR1801" s="5"/>
      <c r="AS1801" s="5"/>
    </row>
    <row r="1802" spans="1:45" s="10" customFormat="1" ht="12.75" customHeight="1">
      <c r="A1802" s="11"/>
      <c r="B1802" s="11"/>
      <c r="C1802" s="11"/>
      <c r="O1802" s="116"/>
      <c r="P1802" s="116"/>
      <c r="Q1802" s="116"/>
      <c r="R1802" s="116"/>
      <c r="AF1802" s="5"/>
      <c r="AJ1802" s="5"/>
      <c r="AK1802" s="5"/>
      <c r="AP1802" s="5"/>
      <c r="AQ1802" s="5"/>
      <c r="AR1802" s="5"/>
      <c r="AS1802" s="5"/>
    </row>
    <row r="1803" spans="1:45" s="10" customFormat="1" ht="12.75" customHeight="1">
      <c r="A1803" s="11"/>
      <c r="B1803" s="11"/>
      <c r="C1803" s="11"/>
      <c r="O1803" s="116"/>
      <c r="P1803" s="116"/>
      <c r="Q1803" s="116"/>
      <c r="R1803" s="116"/>
      <c r="AF1803" s="5"/>
      <c r="AJ1803" s="5"/>
      <c r="AK1803" s="5"/>
      <c r="AP1803" s="5"/>
      <c r="AQ1803" s="5"/>
      <c r="AR1803" s="5"/>
      <c r="AS1803" s="5"/>
    </row>
    <row r="1804" spans="1:45" s="10" customFormat="1" ht="12.75" customHeight="1">
      <c r="A1804" s="11"/>
      <c r="B1804" s="11"/>
      <c r="C1804" s="11"/>
      <c r="O1804" s="116"/>
      <c r="P1804" s="116"/>
      <c r="Q1804" s="116"/>
      <c r="R1804" s="116"/>
      <c r="AF1804" s="5"/>
      <c r="AJ1804" s="5"/>
      <c r="AK1804" s="5"/>
      <c r="AP1804" s="5"/>
      <c r="AQ1804" s="5"/>
      <c r="AR1804" s="5"/>
      <c r="AS1804" s="5"/>
    </row>
    <row r="1805" spans="1:45" s="10" customFormat="1" ht="12.75" customHeight="1">
      <c r="A1805" s="11"/>
      <c r="B1805" s="11"/>
      <c r="C1805" s="11"/>
      <c r="O1805" s="116"/>
      <c r="P1805" s="116"/>
      <c r="Q1805" s="116"/>
      <c r="R1805" s="116"/>
      <c r="AF1805" s="5"/>
      <c r="AJ1805" s="5"/>
      <c r="AK1805" s="5"/>
      <c r="AP1805" s="5"/>
      <c r="AQ1805" s="5"/>
      <c r="AR1805" s="5"/>
      <c r="AS1805" s="5"/>
    </row>
    <row r="1806" spans="1:45" s="10" customFormat="1" ht="12.75" customHeight="1">
      <c r="A1806" s="11"/>
      <c r="B1806" s="11"/>
      <c r="C1806" s="11"/>
      <c r="O1806" s="116"/>
      <c r="P1806" s="116"/>
      <c r="Q1806" s="116"/>
      <c r="R1806" s="116"/>
      <c r="AF1806" s="5"/>
      <c r="AJ1806" s="5"/>
      <c r="AK1806" s="5"/>
      <c r="AP1806" s="5"/>
      <c r="AQ1806" s="5"/>
      <c r="AR1806" s="5"/>
      <c r="AS1806" s="5"/>
    </row>
    <row r="1807" spans="1:45" s="10" customFormat="1" ht="12.75" customHeight="1">
      <c r="A1807" s="11"/>
      <c r="B1807" s="11"/>
      <c r="C1807" s="11"/>
      <c r="O1807" s="116"/>
      <c r="P1807" s="116"/>
      <c r="Q1807" s="116"/>
      <c r="R1807" s="116"/>
      <c r="AF1807" s="5"/>
      <c r="AJ1807" s="5"/>
      <c r="AK1807" s="5"/>
      <c r="AP1807" s="5"/>
      <c r="AQ1807" s="5"/>
      <c r="AR1807" s="5"/>
      <c r="AS1807" s="5"/>
    </row>
    <row r="1808" spans="1:45" s="10" customFormat="1" ht="12.75" customHeight="1">
      <c r="A1808" s="11"/>
      <c r="B1808" s="11"/>
      <c r="C1808" s="11"/>
      <c r="O1808" s="116"/>
      <c r="P1808" s="116"/>
      <c r="Q1808" s="116"/>
      <c r="R1808" s="116"/>
      <c r="AF1808" s="5"/>
      <c r="AJ1808" s="5"/>
      <c r="AK1808" s="5"/>
      <c r="AP1808" s="5"/>
      <c r="AQ1808" s="5"/>
      <c r="AR1808" s="5"/>
      <c r="AS1808" s="5"/>
    </row>
    <row r="1809" spans="1:45" s="10" customFormat="1" ht="12.75" customHeight="1">
      <c r="A1809" s="11"/>
      <c r="B1809" s="11"/>
      <c r="C1809" s="11"/>
      <c r="O1809" s="116"/>
      <c r="P1809" s="116"/>
      <c r="Q1809" s="116"/>
      <c r="R1809" s="116"/>
      <c r="AF1809" s="5"/>
      <c r="AJ1809" s="5"/>
      <c r="AK1809" s="5"/>
      <c r="AP1809" s="5"/>
      <c r="AQ1809" s="5"/>
      <c r="AR1809" s="5"/>
      <c r="AS1809" s="5"/>
    </row>
    <row r="1810" spans="1:45" s="10" customFormat="1" ht="12.75" customHeight="1">
      <c r="A1810" s="11"/>
      <c r="B1810" s="11"/>
      <c r="C1810" s="11"/>
      <c r="O1810" s="116"/>
      <c r="P1810" s="116"/>
      <c r="Q1810" s="116"/>
      <c r="R1810" s="116"/>
      <c r="AF1810" s="5"/>
      <c r="AJ1810" s="5"/>
      <c r="AK1810" s="5"/>
      <c r="AP1810" s="5"/>
      <c r="AQ1810" s="5"/>
      <c r="AR1810" s="5"/>
      <c r="AS1810" s="5"/>
    </row>
    <row r="1811" spans="1:45" s="10" customFormat="1" ht="12.75" customHeight="1">
      <c r="A1811" s="11"/>
      <c r="B1811" s="11"/>
      <c r="C1811" s="11"/>
      <c r="O1811" s="116"/>
      <c r="P1811" s="116"/>
      <c r="Q1811" s="116"/>
      <c r="R1811" s="116"/>
      <c r="AF1811" s="5"/>
      <c r="AJ1811" s="5"/>
      <c r="AK1811" s="5"/>
      <c r="AP1811" s="5"/>
      <c r="AQ1811" s="5"/>
      <c r="AR1811" s="5"/>
      <c r="AS1811" s="5"/>
    </row>
    <row r="1812" spans="1:45" s="10" customFormat="1" ht="12.75" customHeight="1">
      <c r="A1812" s="11"/>
      <c r="B1812" s="11"/>
      <c r="C1812" s="11"/>
      <c r="O1812" s="116"/>
      <c r="P1812" s="116"/>
      <c r="Q1812" s="116"/>
      <c r="R1812" s="116"/>
      <c r="AF1812" s="5"/>
      <c r="AJ1812" s="5"/>
      <c r="AK1812" s="5"/>
      <c r="AP1812" s="5"/>
      <c r="AQ1812" s="5"/>
      <c r="AR1812" s="5"/>
      <c r="AS1812" s="5"/>
    </row>
    <row r="1813" spans="1:45" s="10" customFormat="1" ht="12.75" customHeight="1">
      <c r="A1813" s="11"/>
      <c r="B1813" s="11"/>
      <c r="C1813" s="11"/>
      <c r="O1813" s="116"/>
      <c r="P1813" s="116"/>
      <c r="Q1813" s="116"/>
      <c r="R1813" s="116"/>
      <c r="AF1813" s="5"/>
      <c r="AJ1813" s="5"/>
      <c r="AK1813" s="5"/>
      <c r="AP1813" s="5"/>
      <c r="AQ1813" s="5"/>
      <c r="AR1813" s="5"/>
      <c r="AS1813" s="5"/>
    </row>
    <row r="1814" spans="1:45" s="10" customFormat="1" ht="12.75" customHeight="1">
      <c r="A1814" s="11"/>
      <c r="B1814" s="11"/>
      <c r="C1814" s="11"/>
      <c r="O1814" s="116"/>
      <c r="P1814" s="116"/>
      <c r="Q1814" s="116"/>
      <c r="R1814" s="116"/>
      <c r="AF1814" s="5"/>
      <c r="AJ1814" s="5"/>
      <c r="AK1814" s="5"/>
      <c r="AP1814" s="5"/>
      <c r="AQ1814" s="5"/>
      <c r="AR1814" s="5"/>
      <c r="AS1814" s="5"/>
    </row>
    <row r="1815" spans="1:45" s="10" customFormat="1" ht="12.75" customHeight="1">
      <c r="A1815" s="11"/>
      <c r="B1815" s="11"/>
      <c r="C1815" s="11"/>
      <c r="O1815" s="116"/>
      <c r="P1815" s="116"/>
      <c r="Q1815" s="116"/>
      <c r="R1815" s="116"/>
      <c r="AF1815" s="5"/>
      <c r="AJ1815" s="5"/>
      <c r="AK1815" s="5"/>
      <c r="AP1815" s="5"/>
      <c r="AQ1815" s="5"/>
      <c r="AR1815" s="5"/>
      <c r="AS1815" s="5"/>
    </row>
    <row r="1816" spans="1:45" s="10" customFormat="1" ht="12.75" customHeight="1">
      <c r="A1816" s="11"/>
      <c r="B1816" s="11"/>
      <c r="C1816" s="11"/>
      <c r="O1816" s="116"/>
      <c r="P1816" s="116"/>
      <c r="Q1816" s="116"/>
      <c r="R1816" s="116"/>
      <c r="AF1816" s="5"/>
      <c r="AJ1816" s="5"/>
      <c r="AK1816" s="5"/>
      <c r="AP1816" s="5"/>
      <c r="AQ1816" s="5"/>
      <c r="AR1816" s="5"/>
      <c r="AS1816" s="5"/>
    </row>
    <row r="1817" spans="1:45" s="10" customFormat="1" ht="12.75" customHeight="1">
      <c r="A1817" s="11"/>
      <c r="B1817" s="11"/>
      <c r="C1817" s="11"/>
      <c r="O1817" s="116"/>
      <c r="P1817" s="116"/>
      <c r="Q1817" s="116"/>
      <c r="R1817" s="116"/>
      <c r="AF1817" s="5"/>
      <c r="AJ1817" s="5"/>
      <c r="AK1817" s="5"/>
      <c r="AP1817" s="5"/>
      <c r="AQ1817" s="5"/>
      <c r="AR1817" s="5"/>
      <c r="AS1817" s="5"/>
    </row>
    <row r="1818" spans="1:45" s="10" customFormat="1" ht="12.75" customHeight="1">
      <c r="A1818" s="11"/>
      <c r="B1818" s="11"/>
      <c r="C1818" s="11"/>
      <c r="O1818" s="116"/>
      <c r="P1818" s="116"/>
      <c r="Q1818" s="116"/>
      <c r="R1818" s="116"/>
      <c r="AF1818" s="5"/>
      <c r="AJ1818" s="5"/>
      <c r="AK1818" s="5"/>
      <c r="AP1818" s="5"/>
      <c r="AQ1818" s="5"/>
      <c r="AR1818" s="5"/>
      <c r="AS1818" s="5"/>
    </row>
    <row r="1819" spans="1:45" s="10" customFormat="1" ht="12.75" customHeight="1">
      <c r="A1819" s="11"/>
      <c r="B1819" s="11"/>
      <c r="C1819" s="11"/>
      <c r="O1819" s="116"/>
      <c r="P1819" s="116"/>
      <c r="Q1819" s="116"/>
      <c r="R1819" s="116"/>
      <c r="AF1819" s="5"/>
      <c r="AJ1819" s="5"/>
      <c r="AK1819" s="5"/>
      <c r="AP1819" s="5"/>
      <c r="AQ1819" s="5"/>
      <c r="AR1819" s="5"/>
      <c r="AS1819" s="5"/>
    </row>
    <row r="1820" spans="1:45" s="10" customFormat="1" ht="12.75" customHeight="1">
      <c r="A1820" s="11"/>
      <c r="B1820" s="11"/>
      <c r="C1820" s="11"/>
      <c r="O1820" s="116"/>
      <c r="P1820" s="116"/>
      <c r="Q1820" s="116"/>
      <c r="R1820" s="116"/>
      <c r="AF1820" s="5"/>
      <c r="AJ1820" s="5"/>
      <c r="AK1820" s="5"/>
      <c r="AP1820" s="5"/>
      <c r="AQ1820" s="5"/>
      <c r="AR1820" s="5"/>
      <c r="AS1820" s="5"/>
    </row>
    <row r="1821" spans="1:45" s="10" customFormat="1" ht="12.75" customHeight="1">
      <c r="A1821" s="11"/>
      <c r="B1821" s="11"/>
      <c r="C1821" s="11"/>
      <c r="O1821" s="116"/>
      <c r="P1821" s="116"/>
      <c r="Q1821" s="116"/>
      <c r="R1821" s="116"/>
      <c r="AF1821" s="5"/>
      <c r="AJ1821" s="5"/>
      <c r="AK1821" s="5"/>
      <c r="AP1821" s="5"/>
      <c r="AQ1821" s="5"/>
      <c r="AR1821" s="5"/>
      <c r="AS1821" s="5"/>
    </row>
    <row r="1822" spans="1:45" s="10" customFormat="1" ht="12.75" customHeight="1">
      <c r="A1822" s="11"/>
      <c r="B1822" s="11"/>
      <c r="C1822" s="11"/>
      <c r="O1822" s="116"/>
      <c r="P1822" s="116"/>
      <c r="Q1822" s="116"/>
      <c r="R1822" s="116"/>
      <c r="AF1822" s="5"/>
      <c r="AJ1822" s="5"/>
      <c r="AK1822" s="5"/>
      <c r="AP1822" s="5"/>
      <c r="AQ1822" s="5"/>
      <c r="AR1822" s="5"/>
      <c r="AS1822" s="5"/>
    </row>
    <row r="1823" spans="1:45" s="10" customFormat="1" ht="12.75" customHeight="1">
      <c r="A1823" s="11"/>
      <c r="B1823" s="11"/>
      <c r="C1823" s="11"/>
      <c r="O1823" s="116"/>
      <c r="P1823" s="116"/>
      <c r="Q1823" s="116"/>
      <c r="R1823" s="116"/>
      <c r="AF1823" s="5"/>
      <c r="AJ1823" s="5"/>
      <c r="AK1823" s="5"/>
      <c r="AP1823" s="5"/>
      <c r="AQ1823" s="5"/>
      <c r="AR1823" s="5"/>
      <c r="AS1823" s="5"/>
    </row>
    <row r="1824" spans="1:45" s="10" customFormat="1" ht="12.75" customHeight="1">
      <c r="A1824" s="11"/>
      <c r="B1824" s="11"/>
      <c r="C1824" s="11"/>
      <c r="O1824" s="116"/>
      <c r="P1824" s="116"/>
      <c r="Q1824" s="116"/>
      <c r="R1824" s="116"/>
      <c r="AF1824" s="5"/>
      <c r="AJ1824" s="5"/>
      <c r="AK1824" s="5"/>
      <c r="AP1824" s="5"/>
      <c r="AQ1824" s="5"/>
      <c r="AR1824" s="5"/>
      <c r="AS1824" s="5"/>
    </row>
    <row r="1825" spans="1:45" s="10" customFormat="1" ht="12.75" customHeight="1">
      <c r="A1825" s="11"/>
      <c r="B1825" s="11"/>
      <c r="C1825" s="11"/>
      <c r="O1825" s="116"/>
      <c r="P1825" s="116"/>
      <c r="Q1825" s="116"/>
      <c r="R1825" s="116"/>
      <c r="AF1825" s="5"/>
      <c r="AJ1825" s="5"/>
      <c r="AK1825" s="5"/>
      <c r="AP1825" s="5"/>
      <c r="AQ1825" s="5"/>
      <c r="AR1825" s="5"/>
      <c r="AS1825" s="5"/>
    </row>
    <row r="1826" spans="1:45" s="10" customFormat="1" ht="12.75" customHeight="1">
      <c r="A1826" s="11"/>
      <c r="B1826" s="11"/>
      <c r="C1826" s="11"/>
      <c r="O1826" s="116"/>
      <c r="P1826" s="116"/>
      <c r="Q1826" s="116"/>
      <c r="R1826" s="116"/>
      <c r="AF1826" s="5"/>
      <c r="AJ1826" s="5"/>
      <c r="AK1826" s="5"/>
      <c r="AP1826" s="5"/>
      <c r="AQ1826" s="5"/>
      <c r="AR1826" s="5"/>
      <c r="AS1826" s="5"/>
    </row>
    <row r="1827" spans="1:45" s="10" customFormat="1" ht="12.75" customHeight="1">
      <c r="A1827" s="11"/>
      <c r="B1827" s="11"/>
      <c r="C1827" s="11"/>
      <c r="O1827" s="116"/>
      <c r="P1827" s="116"/>
      <c r="Q1827" s="116"/>
      <c r="R1827" s="116"/>
      <c r="AF1827" s="5"/>
      <c r="AJ1827" s="5"/>
      <c r="AK1827" s="5"/>
      <c r="AP1827" s="5"/>
      <c r="AQ1827" s="5"/>
      <c r="AR1827" s="5"/>
      <c r="AS1827" s="5"/>
    </row>
    <row r="1828" spans="1:45" s="10" customFormat="1" ht="12.75" customHeight="1">
      <c r="A1828" s="11"/>
      <c r="B1828" s="11"/>
      <c r="C1828" s="11"/>
      <c r="O1828" s="116"/>
      <c r="P1828" s="116"/>
      <c r="Q1828" s="116"/>
      <c r="R1828" s="116"/>
      <c r="AF1828" s="5"/>
      <c r="AJ1828" s="5"/>
      <c r="AK1828" s="5"/>
      <c r="AP1828" s="5"/>
      <c r="AQ1828" s="5"/>
      <c r="AR1828" s="5"/>
      <c r="AS1828" s="5"/>
    </row>
    <row r="1829" spans="1:45" s="10" customFormat="1" ht="12.75" customHeight="1">
      <c r="A1829" s="11"/>
      <c r="B1829" s="11"/>
      <c r="C1829" s="11"/>
      <c r="O1829" s="116"/>
      <c r="P1829" s="116"/>
      <c r="Q1829" s="116"/>
      <c r="R1829" s="116"/>
      <c r="AF1829" s="5"/>
      <c r="AJ1829" s="5"/>
      <c r="AK1829" s="5"/>
      <c r="AP1829" s="5"/>
      <c r="AQ1829" s="5"/>
      <c r="AR1829" s="5"/>
      <c r="AS1829" s="5"/>
    </row>
    <row r="1830" spans="1:45" s="10" customFormat="1" ht="12.75" customHeight="1">
      <c r="A1830" s="11"/>
      <c r="B1830" s="11"/>
      <c r="C1830" s="11"/>
      <c r="O1830" s="116"/>
      <c r="P1830" s="116"/>
      <c r="Q1830" s="116"/>
      <c r="R1830" s="116"/>
      <c r="AF1830" s="5"/>
      <c r="AJ1830" s="5"/>
      <c r="AK1830" s="5"/>
      <c r="AP1830" s="5"/>
      <c r="AQ1830" s="5"/>
      <c r="AR1830" s="5"/>
      <c r="AS1830" s="5"/>
    </row>
    <row r="1831" spans="1:45" s="10" customFormat="1" ht="12.75" customHeight="1">
      <c r="A1831" s="11"/>
      <c r="B1831" s="11"/>
      <c r="C1831" s="11"/>
      <c r="O1831" s="116"/>
      <c r="P1831" s="116"/>
      <c r="Q1831" s="116"/>
      <c r="R1831" s="116"/>
      <c r="AF1831" s="5"/>
      <c r="AJ1831" s="5"/>
      <c r="AK1831" s="5"/>
      <c r="AP1831" s="5"/>
      <c r="AQ1831" s="5"/>
      <c r="AR1831" s="5"/>
      <c r="AS1831" s="5"/>
    </row>
    <row r="1832" spans="1:45" s="10" customFormat="1" ht="12.75" customHeight="1">
      <c r="A1832" s="11"/>
      <c r="B1832" s="11"/>
      <c r="C1832" s="11"/>
      <c r="O1832" s="116"/>
      <c r="P1832" s="116"/>
      <c r="Q1832" s="116"/>
      <c r="R1832" s="116"/>
      <c r="AF1832" s="5"/>
      <c r="AJ1832" s="5"/>
      <c r="AK1832" s="5"/>
      <c r="AP1832" s="5"/>
      <c r="AQ1832" s="5"/>
      <c r="AR1832" s="5"/>
      <c r="AS1832" s="5"/>
    </row>
    <row r="1833" spans="1:45" s="10" customFormat="1" ht="12.75" customHeight="1">
      <c r="A1833" s="11"/>
      <c r="B1833" s="11"/>
      <c r="C1833" s="11"/>
      <c r="O1833" s="116"/>
      <c r="P1833" s="116"/>
      <c r="Q1833" s="116"/>
      <c r="R1833" s="116"/>
      <c r="AF1833" s="5"/>
      <c r="AJ1833" s="5"/>
      <c r="AK1833" s="5"/>
      <c r="AP1833" s="5"/>
      <c r="AQ1833" s="5"/>
      <c r="AR1833" s="5"/>
      <c r="AS1833" s="5"/>
    </row>
    <row r="1834" spans="1:45" s="10" customFormat="1" ht="12.75" customHeight="1">
      <c r="A1834" s="11"/>
      <c r="B1834" s="11"/>
      <c r="C1834" s="11"/>
      <c r="O1834" s="116"/>
      <c r="P1834" s="116"/>
      <c r="Q1834" s="116"/>
      <c r="R1834" s="116"/>
      <c r="AF1834" s="5"/>
      <c r="AJ1834" s="5"/>
      <c r="AK1834" s="5"/>
      <c r="AP1834" s="5"/>
      <c r="AQ1834" s="5"/>
      <c r="AR1834" s="5"/>
      <c r="AS1834" s="5"/>
    </row>
    <row r="1835" spans="1:45" s="10" customFormat="1" ht="12.75" customHeight="1">
      <c r="A1835" s="11"/>
      <c r="B1835" s="11"/>
      <c r="C1835" s="11"/>
      <c r="O1835" s="116"/>
      <c r="P1835" s="116"/>
      <c r="Q1835" s="116"/>
      <c r="R1835" s="116"/>
      <c r="AF1835" s="5"/>
      <c r="AJ1835" s="5"/>
      <c r="AK1835" s="5"/>
      <c r="AP1835" s="5"/>
      <c r="AQ1835" s="5"/>
      <c r="AR1835" s="5"/>
      <c r="AS1835" s="5"/>
    </row>
    <row r="1836" spans="1:45" s="10" customFormat="1" ht="12.75" customHeight="1">
      <c r="A1836" s="11"/>
      <c r="B1836" s="11"/>
      <c r="C1836" s="11"/>
      <c r="O1836" s="116"/>
      <c r="P1836" s="116"/>
      <c r="Q1836" s="116"/>
      <c r="R1836" s="116"/>
      <c r="AF1836" s="5"/>
      <c r="AJ1836" s="5"/>
      <c r="AK1836" s="5"/>
      <c r="AP1836" s="5"/>
      <c r="AQ1836" s="5"/>
      <c r="AR1836" s="5"/>
      <c r="AS1836" s="5"/>
    </row>
    <row r="1837" spans="1:45" s="10" customFormat="1" ht="12.75" customHeight="1">
      <c r="A1837" s="11"/>
      <c r="B1837" s="11"/>
      <c r="C1837" s="11"/>
      <c r="O1837" s="116"/>
      <c r="P1837" s="116"/>
      <c r="Q1837" s="116"/>
      <c r="R1837" s="116"/>
      <c r="AF1837" s="5"/>
      <c r="AJ1837" s="5"/>
      <c r="AK1837" s="5"/>
      <c r="AP1837" s="5"/>
      <c r="AQ1837" s="5"/>
      <c r="AR1837" s="5"/>
      <c r="AS1837" s="5"/>
    </row>
    <row r="1838" spans="1:45" s="10" customFormat="1" ht="12.75" customHeight="1">
      <c r="A1838" s="11"/>
      <c r="B1838" s="11"/>
      <c r="C1838" s="11"/>
      <c r="O1838" s="116"/>
      <c r="P1838" s="116"/>
      <c r="Q1838" s="116"/>
      <c r="R1838" s="116"/>
      <c r="AF1838" s="5"/>
      <c r="AJ1838" s="5"/>
      <c r="AK1838" s="5"/>
      <c r="AP1838" s="5"/>
      <c r="AQ1838" s="5"/>
      <c r="AR1838" s="5"/>
      <c r="AS1838" s="5"/>
    </row>
    <row r="1839" spans="1:45" s="10" customFormat="1" ht="12.75" customHeight="1">
      <c r="A1839" s="11"/>
      <c r="B1839" s="11"/>
      <c r="C1839" s="11"/>
      <c r="O1839" s="116"/>
      <c r="P1839" s="116"/>
      <c r="Q1839" s="116"/>
      <c r="R1839" s="116"/>
      <c r="AF1839" s="5"/>
      <c r="AJ1839" s="5"/>
      <c r="AK1839" s="5"/>
      <c r="AP1839" s="5"/>
      <c r="AQ1839" s="5"/>
      <c r="AR1839" s="5"/>
      <c r="AS1839" s="5"/>
    </row>
    <row r="1840" spans="1:45" s="10" customFormat="1" ht="12.75" customHeight="1">
      <c r="A1840" s="11"/>
      <c r="B1840" s="11"/>
      <c r="C1840" s="11"/>
      <c r="O1840" s="116"/>
      <c r="P1840" s="116"/>
      <c r="Q1840" s="116"/>
      <c r="R1840" s="116"/>
      <c r="AF1840" s="5"/>
      <c r="AJ1840" s="5"/>
      <c r="AK1840" s="5"/>
      <c r="AP1840" s="5"/>
      <c r="AQ1840" s="5"/>
      <c r="AR1840" s="5"/>
      <c r="AS1840" s="5"/>
    </row>
    <row r="1841" spans="1:45" s="10" customFormat="1" ht="12.75" customHeight="1">
      <c r="A1841" s="11"/>
      <c r="B1841" s="11"/>
      <c r="C1841" s="11"/>
      <c r="O1841" s="116"/>
      <c r="P1841" s="116"/>
      <c r="Q1841" s="116"/>
      <c r="R1841" s="116"/>
      <c r="AF1841" s="5"/>
      <c r="AJ1841" s="5"/>
      <c r="AK1841" s="5"/>
      <c r="AP1841" s="5"/>
      <c r="AQ1841" s="5"/>
      <c r="AR1841" s="5"/>
      <c r="AS1841" s="5"/>
    </row>
    <row r="1842" spans="1:45" s="10" customFormat="1" ht="12.75" customHeight="1">
      <c r="A1842" s="11"/>
      <c r="B1842" s="11"/>
      <c r="C1842" s="11"/>
      <c r="O1842" s="116"/>
      <c r="P1842" s="116"/>
      <c r="Q1842" s="116"/>
      <c r="R1842" s="116"/>
      <c r="AF1842" s="5"/>
      <c r="AJ1842" s="5"/>
      <c r="AK1842" s="5"/>
      <c r="AP1842" s="5"/>
      <c r="AQ1842" s="5"/>
      <c r="AR1842" s="5"/>
      <c r="AS1842" s="5"/>
    </row>
    <row r="1843" spans="1:45" s="10" customFormat="1" ht="12.75" customHeight="1">
      <c r="A1843" s="11"/>
      <c r="B1843" s="11"/>
      <c r="C1843" s="11"/>
      <c r="O1843" s="116"/>
      <c r="P1843" s="116"/>
      <c r="Q1843" s="116"/>
      <c r="R1843" s="116"/>
      <c r="AF1843" s="5"/>
      <c r="AJ1843" s="5"/>
      <c r="AK1843" s="5"/>
      <c r="AP1843" s="5"/>
      <c r="AQ1843" s="5"/>
      <c r="AR1843" s="5"/>
      <c r="AS1843" s="5"/>
    </row>
    <row r="1844" spans="1:45" s="10" customFormat="1" ht="12.75" customHeight="1">
      <c r="A1844" s="11"/>
      <c r="B1844" s="11"/>
      <c r="C1844" s="11"/>
      <c r="O1844" s="116"/>
      <c r="P1844" s="116"/>
      <c r="Q1844" s="116"/>
      <c r="R1844" s="116"/>
      <c r="AF1844" s="5"/>
      <c r="AJ1844" s="5"/>
      <c r="AK1844" s="5"/>
      <c r="AP1844" s="5"/>
      <c r="AQ1844" s="5"/>
      <c r="AR1844" s="5"/>
      <c r="AS1844" s="5"/>
    </row>
    <row r="1845" spans="1:45" s="10" customFormat="1" ht="12.75" customHeight="1">
      <c r="A1845" s="11"/>
      <c r="B1845" s="11"/>
      <c r="C1845" s="11"/>
      <c r="O1845" s="116"/>
      <c r="P1845" s="116"/>
      <c r="Q1845" s="116"/>
      <c r="R1845" s="116"/>
      <c r="AF1845" s="5"/>
      <c r="AJ1845" s="5"/>
      <c r="AK1845" s="5"/>
      <c r="AP1845" s="5"/>
      <c r="AQ1845" s="5"/>
      <c r="AR1845" s="5"/>
      <c r="AS1845" s="5"/>
    </row>
    <row r="1846" spans="1:45" s="10" customFormat="1" ht="12.75" customHeight="1">
      <c r="A1846" s="11"/>
      <c r="B1846" s="11"/>
      <c r="C1846" s="11"/>
      <c r="O1846" s="116"/>
      <c r="P1846" s="116"/>
      <c r="Q1846" s="116"/>
      <c r="R1846" s="116"/>
      <c r="AF1846" s="5"/>
      <c r="AJ1846" s="5"/>
      <c r="AK1846" s="5"/>
      <c r="AP1846" s="5"/>
      <c r="AQ1846" s="5"/>
      <c r="AR1846" s="5"/>
      <c r="AS1846" s="5"/>
    </row>
    <row r="1847" spans="1:45" s="10" customFormat="1" ht="12.75" customHeight="1">
      <c r="A1847" s="11"/>
      <c r="B1847" s="11"/>
      <c r="C1847" s="11"/>
      <c r="O1847" s="116"/>
      <c r="P1847" s="116"/>
      <c r="Q1847" s="116"/>
      <c r="R1847" s="116"/>
      <c r="AF1847" s="5"/>
      <c r="AJ1847" s="5"/>
      <c r="AK1847" s="5"/>
      <c r="AP1847" s="5"/>
      <c r="AQ1847" s="5"/>
      <c r="AR1847" s="5"/>
      <c r="AS1847" s="5"/>
    </row>
    <row r="1848" spans="1:45" s="10" customFormat="1" ht="12.75" customHeight="1">
      <c r="A1848" s="11"/>
      <c r="B1848" s="11"/>
      <c r="C1848" s="11"/>
      <c r="O1848" s="116"/>
      <c r="P1848" s="116"/>
      <c r="Q1848" s="116"/>
      <c r="R1848" s="116"/>
      <c r="AF1848" s="5"/>
      <c r="AJ1848" s="5"/>
      <c r="AK1848" s="5"/>
      <c r="AP1848" s="5"/>
      <c r="AQ1848" s="5"/>
      <c r="AR1848" s="5"/>
      <c r="AS1848" s="5"/>
    </row>
    <row r="1849" spans="1:45" s="10" customFormat="1" ht="12.75" customHeight="1">
      <c r="A1849" s="11"/>
      <c r="B1849" s="11"/>
      <c r="C1849" s="11"/>
      <c r="O1849" s="116"/>
      <c r="P1849" s="116"/>
      <c r="Q1849" s="116"/>
      <c r="R1849" s="116"/>
      <c r="AF1849" s="5"/>
      <c r="AJ1849" s="5"/>
      <c r="AK1849" s="5"/>
      <c r="AP1849" s="5"/>
      <c r="AQ1849" s="5"/>
      <c r="AR1849" s="5"/>
      <c r="AS1849" s="5"/>
    </row>
    <row r="1850" spans="1:45" s="10" customFormat="1" ht="12.75" customHeight="1">
      <c r="A1850" s="11"/>
      <c r="B1850" s="11"/>
      <c r="C1850" s="11"/>
      <c r="O1850" s="116"/>
      <c r="P1850" s="116"/>
      <c r="Q1850" s="116"/>
      <c r="R1850" s="116"/>
      <c r="AF1850" s="5"/>
      <c r="AJ1850" s="5"/>
      <c r="AK1850" s="5"/>
      <c r="AP1850" s="5"/>
      <c r="AQ1850" s="5"/>
      <c r="AR1850" s="5"/>
      <c r="AS1850" s="5"/>
    </row>
    <row r="1851" spans="1:45" s="10" customFormat="1" ht="12.75" customHeight="1">
      <c r="A1851" s="11"/>
      <c r="B1851" s="11"/>
      <c r="C1851" s="11"/>
      <c r="O1851" s="116"/>
      <c r="P1851" s="116"/>
      <c r="Q1851" s="116"/>
      <c r="R1851" s="116"/>
      <c r="AF1851" s="5"/>
      <c r="AJ1851" s="5"/>
      <c r="AK1851" s="5"/>
      <c r="AP1851" s="5"/>
      <c r="AQ1851" s="5"/>
      <c r="AR1851" s="5"/>
      <c r="AS1851" s="5"/>
    </row>
    <row r="1852" spans="1:45" s="10" customFormat="1" ht="12.75" customHeight="1">
      <c r="A1852" s="11"/>
      <c r="B1852" s="11"/>
      <c r="C1852" s="11"/>
      <c r="O1852" s="116"/>
      <c r="P1852" s="116"/>
      <c r="Q1852" s="116"/>
      <c r="R1852" s="116"/>
      <c r="AF1852" s="5"/>
      <c r="AJ1852" s="5"/>
      <c r="AK1852" s="5"/>
      <c r="AP1852" s="5"/>
      <c r="AQ1852" s="5"/>
      <c r="AR1852" s="5"/>
      <c r="AS1852" s="5"/>
    </row>
    <row r="1853" spans="1:45" s="10" customFormat="1" ht="12.75" customHeight="1">
      <c r="A1853" s="11"/>
      <c r="B1853" s="11"/>
      <c r="C1853" s="11"/>
      <c r="O1853" s="116"/>
      <c r="P1853" s="116"/>
      <c r="Q1853" s="116"/>
      <c r="R1853" s="116"/>
      <c r="AF1853" s="5"/>
      <c r="AJ1853" s="5"/>
      <c r="AK1853" s="5"/>
      <c r="AP1853" s="5"/>
      <c r="AQ1853" s="5"/>
      <c r="AR1853" s="5"/>
      <c r="AS1853" s="5"/>
    </row>
    <row r="1854" spans="1:45" s="10" customFormat="1" ht="12.75" customHeight="1">
      <c r="A1854" s="11"/>
      <c r="B1854" s="11"/>
      <c r="C1854" s="11"/>
      <c r="O1854" s="116"/>
      <c r="P1854" s="116"/>
      <c r="Q1854" s="116"/>
      <c r="R1854" s="116"/>
      <c r="AF1854" s="5"/>
      <c r="AJ1854" s="5"/>
      <c r="AK1854" s="5"/>
      <c r="AP1854" s="5"/>
      <c r="AQ1854" s="5"/>
      <c r="AR1854" s="5"/>
      <c r="AS1854" s="5"/>
    </row>
    <row r="1855" spans="1:45" s="10" customFormat="1" ht="12.75" customHeight="1">
      <c r="A1855" s="11"/>
      <c r="B1855" s="11"/>
      <c r="C1855" s="11"/>
      <c r="O1855" s="116"/>
      <c r="P1855" s="116"/>
      <c r="Q1855" s="116"/>
      <c r="R1855" s="116"/>
      <c r="AF1855" s="5"/>
      <c r="AJ1855" s="5"/>
      <c r="AK1855" s="5"/>
      <c r="AP1855" s="5"/>
      <c r="AQ1855" s="5"/>
      <c r="AR1855" s="5"/>
      <c r="AS1855" s="5"/>
    </row>
    <row r="1856" spans="1:45" s="10" customFormat="1" ht="12.75" customHeight="1">
      <c r="A1856" s="11"/>
      <c r="B1856" s="11"/>
      <c r="C1856" s="11"/>
      <c r="O1856" s="116"/>
      <c r="P1856" s="116"/>
      <c r="Q1856" s="116"/>
      <c r="R1856" s="116"/>
      <c r="AF1856" s="5"/>
      <c r="AJ1856" s="5"/>
      <c r="AK1856" s="5"/>
      <c r="AP1856" s="5"/>
      <c r="AQ1856" s="5"/>
      <c r="AR1856" s="5"/>
      <c r="AS1856" s="5"/>
    </row>
    <row r="1857" spans="1:45" s="10" customFormat="1" ht="12.75" customHeight="1">
      <c r="A1857" s="11"/>
      <c r="B1857" s="11"/>
      <c r="C1857" s="11"/>
      <c r="O1857" s="116"/>
      <c r="P1857" s="116"/>
      <c r="Q1857" s="116"/>
      <c r="R1857" s="116"/>
      <c r="AF1857" s="5"/>
      <c r="AJ1857" s="5"/>
      <c r="AK1857" s="5"/>
      <c r="AP1857" s="5"/>
      <c r="AQ1857" s="5"/>
      <c r="AR1857" s="5"/>
      <c r="AS1857" s="5"/>
    </row>
    <row r="1858" spans="1:45" s="10" customFormat="1" ht="12.75" customHeight="1">
      <c r="A1858" s="11"/>
      <c r="B1858" s="11"/>
      <c r="C1858" s="11"/>
      <c r="O1858" s="116"/>
      <c r="P1858" s="116"/>
      <c r="Q1858" s="116"/>
      <c r="R1858" s="116"/>
      <c r="AF1858" s="5"/>
      <c r="AJ1858" s="5"/>
      <c r="AK1858" s="5"/>
      <c r="AP1858" s="5"/>
      <c r="AQ1858" s="5"/>
      <c r="AR1858" s="5"/>
      <c r="AS1858" s="5"/>
    </row>
    <row r="1859" spans="1:45" s="10" customFormat="1" ht="12.75" customHeight="1">
      <c r="A1859" s="11"/>
      <c r="B1859" s="11"/>
      <c r="C1859" s="11"/>
      <c r="O1859" s="116"/>
      <c r="P1859" s="116"/>
      <c r="Q1859" s="116"/>
      <c r="R1859" s="116"/>
      <c r="AF1859" s="5"/>
      <c r="AJ1859" s="5"/>
      <c r="AK1859" s="5"/>
      <c r="AP1859" s="5"/>
      <c r="AQ1859" s="5"/>
      <c r="AR1859" s="5"/>
      <c r="AS1859" s="5"/>
    </row>
    <row r="1860" spans="1:45" s="10" customFormat="1" ht="12.75" customHeight="1">
      <c r="A1860" s="11"/>
      <c r="B1860" s="11"/>
      <c r="C1860" s="11"/>
      <c r="O1860" s="116"/>
      <c r="P1860" s="116"/>
      <c r="Q1860" s="116"/>
      <c r="R1860" s="116"/>
      <c r="AF1860" s="5"/>
      <c r="AJ1860" s="5"/>
      <c r="AK1860" s="5"/>
      <c r="AP1860" s="5"/>
      <c r="AQ1860" s="5"/>
      <c r="AR1860" s="5"/>
      <c r="AS1860" s="5"/>
    </row>
    <row r="1861" spans="1:45" s="10" customFormat="1" ht="12.75" customHeight="1">
      <c r="A1861" s="11"/>
      <c r="B1861" s="11"/>
      <c r="C1861" s="11"/>
      <c r="O1861" s="116"/>
      <c r="P1861" s="116"/>
      <c r="Q1861" s="116"/>
      <c r="R1861" s="116"/>
      <c r="AF1861" s="5"/>
      <c r="AJ1861" s="5"/>
      <c r="AK1861" s="5"/>
      <c r="AP1861" s="5"/>
      <c r="AQ1861" s="5"/>
      <c r="AR1861" s="5"/>
      <c r="AS1861" s="5"/>
    </row>
    <row r="1862" spans="1:45" s="10" customFormat="1" ht="12.75" customHeight="1">
      <c r="A1862" s="11"/>
      <c r="B1862" s="11"/>
      <c r="C1862" s="11"/>
      <c r="O1862" s="116"/>
      <c r="P1862" s="116"/>
      <c r="Q1862" s="116"/>
      <c r="R1862" s="116"/>
      <c r="AF1862" s="5"/>
      <c r="AJ1862" s="5"/>
      <c r="AK1862" s="5"/>
      <c r="AP1862" s="5"/>
      <c r="AQ1862" s="5"/>
      <c r="AR1862" s="5"/>
      <c r="AS1862" s="5"/>
    </row>
    <row r="1863" spans="1:45" s="10" customFormat="1" ht="12.75" customHeight="1">
      <c r="A1863" s="11"/>
      <c r="B1863" s="11"/>
      <c r="C1863" s="11"/>
      <c r="O1863" s="116"/>
      <c r="P1863" s="116"/>
      <c r="Q1863" s="116"/>
      <c r="R1863" s="116"/>
      <c r="AF1863" s="5"/>
      <c r="AJ1863" s="5"/>
      <c r="AK1863" s="5"/>
      <c r="AP1863" s="5"/>
      <c r="AQ1863" s="5"/>
      <c r="AR1863" s="5"/>
      <c r="AS1863" s="5"/>
    </row>
    <row r="1864" spans="1:45" s="10" customFormat="1" ht="12.75" customHeight="1">
      <c r="A1864" s="11"/>
      <c r="B1864" s="11"/>
      <c r="C1864" s="11"/>
      <c r="O1864" s="116"/>
      <c r="P1864" s="116"/>
      <c r="Q1864" s="116"/>
      <c r="R1864" s="116"/>
      <c r="AF1864" s="5"/>
      <c r="AJ1864" s="5"/>
      <c r="AK1864" s="5"/>
      <c r="AP1864" s="5"/>
      <c r="AQ1864" s="5"/>
      <c r="AR1864" s="5"/>
      <c r="AS1864" s="5"/>
    </row>
    <row r="1865" spans="1:45" s="10" customFormat="1" ht="12.75" customHeight="1">
      <c r="A1865" s="11"/>
      <c r="B1865" s="11"/>
      <c r="C1865" s="11"/>
      <c r="O1865" s="116"/>
      <c r="P1865" s="116"/>
      <c r="Q1865" s="116"/>
      <c r="R1865" s="116"/>
      <c r="AF1865" s="5"/>
      <c r="AJ1865" s="5"/>
      <c r="AK1865" s="5"/>
      <c r="AP1865" s="5"/>
      <c r="AQ1865" s="5"/>
      <c r="AR1865" s="5"/>
      <c r="AS1865" s="5"/>
    </row>
    <row r="1866" spans="1:45" s="10" customFormat="1" ht="12.75" customHeight="1">
      <c r="A1866" s="11"/>
      <c r="B1866" s="11"/>
      <c r="C1866" s="11"/>
      <c r="O1866" s="116"/>
      <c r="P1866" s="116"/>
      <c r="Q1866" s="116"/>
      <c r="R1866" s="116"/>
      <c r="AF1866" s="5"/>
      <c r="AJ1866" s="5"/>
      <c r="AK1866" s="5"/>
      <c r="AP1866" s="5"/>
      <c r="AQ1866" s="5"/>
      <c r="AR1866" s="5"/>
      <c r="AS1866" s="5"/>
    </row>
    <row r="1867" spans="1:45" s="10" customFormat="1" ht="12.75" customHeight="1">
      <c r="A1867" s="11"/>
      <c r="B1867" s="11"/>
      <c r="C1867" s="11"/>
      <c r="O1867" s="116"/>
      <c r="P1867" s="116"/>
      <c r="Q1867" s="116"/>
      <c r="R1867" s="116"/>
      <c r="AF1867" s="5"/>
      <c r="AJ1867" s="5"/>
      <c r="AK1867" s="5"/>
      <c r="AP1867" s="5"/>
      <c r="AQ1867" s="5"/>
      <c r="AR1867" s="5"/>
      <c r="AS1867" s="5"/>
    </row>
    <row r="1868" spans="1:45" s="10" customFormat="1" ht="12.75" customHeight="1">
      <c r="A1868" s="11"/>
      <c r="B1868" s="11"/>
      <c r="C1868" s="11"/>
      <c r="O1868" s="116"/>
      <c r="P1868" s="116"/>
      <c r="Q1868" s="116"/>
      <c r="R1868" s="116"/>
      <c r="AF1868" s="5"/>
      <c r="AJ1868" s="5"/>
      <c r="AK1868" s="5"/>
      <c r="AP1868" s="5"/>
      <c r="AQ1868" s="5"/>
      <c r="AR1868" s="5"/>
      <c r="AS1868" s="5"/>
    </row>
    <row r="1869" spans="1:45" s="10" customFormat="1" ht="12.75" customHeight="1">
      <c r="A1869" s="11"/>
      <c r="B1869" s="11"/>
      <c r="C1869" s="11"/>
      <c r="O1869" s="116"/>
      <c r="P1869" s="116"/>
      <c r="Q1869" s="116"/>
      <c r="R1869" s="116"/>
      <c r="AF1869" s="5"/>
      <c r="AJ1869" s="5"/>
      <c r="AK1869" s="5"/>
      <c r="AP1869" s="5"/>
      <c r="AQ1869" s="5"/>
      <c r="AR1869" s="5"/>
      <c r="AS1869" s="5"/>
    </row>
    <row r="1870" spans="1:45" s="10" customFormat="1" ht="12.75" customHeight="1">
      <c r="A1870" s="11"/>
      <c r="B1870" s="11"/>
      <c r="C1870" s="11"/>
      <c r="O1870" s="116"/>
      <c r="P1870" s="116"/>
      <c r="Q1870" s="116"/>
      <c r="R1870" s="116"/>
      <c r="AF1870" s="5"/>
      <c r="AJ1870" s="5"/>
      <c r="AK1870" s="5"/>
      <c r="AP1870" s="5"/>
      <c r="AQ1870" s="5"/>
      <c r="AR1870" s="5"/>
      <c r="AS1870" s="5"/>
    </row>
    <row r="1871" spans="1:45" s="10" customFormat="1" ht="12.75" customHeight="1">
      <c r="A1871" s="11"/>
      <c r="B1871" s="11"/>
      <c r="C1871" s="11"/>
      <c r="O1871" s="116"/>
      <c r="P1871" s="116"/>
      <c r="Q1871" s="116"/>
      <c r="R1871" s="116"/>
      <c r="AF1871" s="5"/>
      <c r="AJ1871" s="5"/>
      <c r="AK1871" s="5"/>
      <c r="AP1871" s="5"/>
      <c r="AQ1871" s="5"/>
      <c r="AR1871" s="5"/>
      <c r="AS1871" s="5"/>
    </row>
    <row r="1872" spans="1:45" s="10" customFormat="1" ht="12.75" customHeight="1">
      <c r="A1872" s="11"/>
      <c r="B1872" s="11"/>
      <c r="C1872" s="11"/>
      <c r="O1872" s="116"/>
      <c r="P1872" s="116"/>
      <c r="Q1872" s="116"/>
      <c r="R1872" s="116"/>
      <c r="AF1872" s="5"/>
      <c r="AJ1872" s="5"/>
      <c r="AK1872" s="5"/>
      <c r="AP1872" s="5"/>
      <c r="AQ1872" s="5"/>
      <c r="AR1872" s="5"/>
      <c r="AS1872" s="5"/>
    </row>
    <row r="1873" spans="1:45" s="10" customFormat="1" ht="12.75" customHeight="1">
      <c r="A1873" s="11"/>
      <c r="B1873" s="11"/>
      <c r="C1873" s="11"/>
      <c r="O1873" s="116"/>
      <c r="P1873" s="116"/>
      <c r="Q1873" s="116"/>
      <c r="R1873" s="116"/>
      <c r="AF1873" s="5"/>
      <c r="AJ1873" s="5"/>
      <c r="AK1873" s="5"/>
      <c r="AP1873" s="5"/>
      <c r="AQ1873" s="5"/>
      <c r="AR1873" s="5"/>
      <c r="AS1873" s="5"/>
    </row>
    <row r="1874" spans="1:45" s="10" customFormat="1" ht="12.75" customHeight="1">
      <c r="A1874" s="11"/>
      <c r="B1874" s="11"/>
      <c r="C1874" s="11"/>
      <c r="O1874" s="116"/>
      <c r="P1874" s="116"/>
      <c r="Q1874" s="116"/>
      <c r="R1874" s="116"/>
      <c r="AF1874" s="5"/>
      <c r="AJ1874" s="5"/>
      <c r="AK1874" s="5"/>
      <c r="AP1874" s="5"/>
      <c r="AQ1874" s="5"/>
      <c r="AR1874" s="5"/>
      <c r="AS1874" s="5"/>
    </row>
    <row r="1875" spans="1:45" s="10" customFormat="1" ht="12.75" customHeight="1">
      <c r="A1875" s="11"/>
      <c r="B1875" s="11"/>
      <c r="C1875" s="11"/>
      <c r="O1875" s="116"/>
      <c r="P1875" s="116"/>
      <c r="Q1875" s="116"/>
      <c r="R1875" s="116"/>
      <c r="AF1875" s="5"/>
      <c r="AJ1875" s="5"/>
      <c r="AK1875" s="5"/>
      <c r="AP1875" s="5"/>
      <c r="AQ1875" s="5"/>
      <c r="AR1875" s="5"/>
      <c r="AS1875" s="5"/>
    </row>
    <row r="1876" spans="1:45" s="10" customFormat="1" ht="12.75" customHeight="1">
      <c r="A1876" s="11"/>
      <c r="B1876" s="11"/>
      <c r="C1876" s="11"/>
      <c r="O1876" s="116"/>
      <c r="P1876" s="116"/>
      <c r="Q1876" s="116"/>
      <c r="R1876" s="116"/>
      <c r="AF1876" s="5"/>
      <c r="AJ1876" s="5"/>
      <c r="AK1876" s="5"/>
      <c r="AP1876" s="5"/>
      <c r="AQ1876" s="5"/>
      <c r="AR1876" s="5"/>
      <c r="AS1876" s="5"/>
    </row>
    <row r="1877" spans="1:45" s="10" customFormat="1" ht="12.75" customHeight="1">
      <c r="A1877" s="11"/>
      <c r="B1877" s="11"/>
      <c r="C1877" s="11"/>
      <c r="O1877" s="116"/>
      <c r="P1877" s="116"/>
      <c r="Q1877" s="116"/>
      <c r="R1877" s="116"/>
      <c r="AF1877" s="5"/>
      <c r="AJ1877" s="5"/>
      <c r="AK1877" s="5"/>
      <c r="AP1877" s="5"/>
      <c r="AQ1877" s="5"/>
      <c r="AR1877" s="5"/>
      <c r="AS1877" s="5"/>
    </row>
    <row r="1878" spans="1:45" s="10" customFormat="1" ht="12.75" customHeight="1">
      <c r="A1878" s="11"/>
      <c r="B1878" s="11"/>
      <c r="C1878" s="11"/>
      <c r="O1878" s="116"/>
      <c r="P1878" s="116"/>
      <c r="Q1878" s="116"/>
      <c r="R1878" s="116"/>
      <c r="AF1878" s="5"/>
      <c r="AJ1878" s="5"/>
      <c r="AK1878" s="5"/>
      <c r="AP1878" s="5"/>
      <c r="AQ1878" s="5"/>
      <c r="AR1878" s="5"/>
      <c r="AS1878" s="5"/>
    </row>
    <row r="1879" spans="1:45" s="10" customFormat="1" ht="12.75" customHeight="1">
      <c r="A1879" s="11"/>
      <c r="B1879" s="11"/>
      <c r="C1879" s="11"/>
      <c r="O1879" s="116"/>
      <c r="P1879" s="116"/>
      <c r="Q1879" s="116"/>
      <c r="R1879" s="116"/>
      <c r="AF1879" s="5"/>
      <c r="AJ1879" s="5"/>
      <c r="AK1879" s="5"/>
      <c r="AP1879" s="5"/>
      <c r="AQ1879" s="5"/>
      <c r="AR1879" s="5"/>
      <c r="AS1879" s="5"/>
    </row>
    <row r="1880" spans="1:45" s="10" customFormat="1" ht="12.75" customHeight="1">
      <c r="A1880" s="11"/>
      <c r="B1880" s="11"/>
      <c r="C1880" s="11"/>
      <c r="O1880" s="116"/>
      <c r="P1880" s="116"/>
      <c r="Q1880" s="116"/>
      <c r="R1880" s="116"/>
      <c r="AF1880" s="5"/>
      <c r="AJ1880" s="5"/>
      <c r="AK1880" s="5"/>
      <c r="AP1880" s="5"/>
      <c r="AQ1880" s="5"/>
      <c r="AR1880" s="5"/>
      <c r="AS1880" s="5"/>
    </row>
    <row r="1881" spans="1:45" s="10" customFormat="1" ht="12.75" customHeight="1">
      <c r="A1881" s="11"/>
      <c r="B1881" s="11"/>
      <c r="C1881" s="11"/>
      <c r="O1881" s="116"/>
      <c r="P1881" s="116"/>
      <c r="Q1881" s="116"/>
      <c r="R1881" s="116"/>
      <c r="AF1881" s="5"/>
      <c r="AJ1881" s="5"/>
      <c r="AK1881" s="5"/>
      <c r="AP1881" s="5"/>
      <c r="AQ1881" s="5"/>
      <c r="AR1881" s="5"/>
      <c r="AS1881" s="5"/>
    </row>
    <row r="1882" spans="1:45" s="10" customFormat="1" ht="12.75" customHeight="1">
      <c r="A1882" s="11"/>
      <c r="B1882" s="11"/>
      <c r="C1882" s="11"/>
      <c r="O1882" s="116"/>
      <c r="P1882" s="116"/>
      <c r="Q1882" s="116"/>
      <c r="R1882" s="116"/>
      <c r="AF1882" s="5"/>
      <c r="AJ1882" s="5"/>
      <c r="AK1882" s="5"/>
      <c r="AP1882" s="5"/>
      <c r="AQ1882" s="5"/>
      <c r="AR1882" s="5"/>
      <c r="AS1882" s="5"/>
    </row>
    <row r="1883" spans="1:45" s="10" customFormat="1" ht="12.75" customHeight="1">
      <c r="A1883" s="11"/>
      <c r="B1883" s="11"/>
      <c r="C1883" s="11"/>
      <c r="O1883" s="116"/>
      <c r="P1883" s="116"/>
      <c r="Q1883" s="116"/>
      <c r="R1883" s="116"/>
      <c r="AF1883" s="5"/>
      <c r="AJ1883" s="5"/>
      <c r="AK1883" s="5"/>
      <c r="AP1883" s="5"/>
      <c r="AQ1883" s="5"/>
      <c r="AR1883" s="5"/>
      <c r="AS1883" s="5"/>
    </row>
    <row r="1884" spans="1:45" s="10" customFormat="1" ht="12.75" customHeight="1">
      <c r="A1884" s="11"/>
      <c r="B1884" s="11"/>
      <c r="C1884" s="11"/>
      <c r="O1884" s="116"/>
      <c r="P1884" s="116"/>
      <c r="Q1884" s="116"/>
      <c r="R1884" s="116"/>
      <c r="AF1884" s="5"/>
      <c r="AJ1884" s="5"/>
      <c r="AK1884" s="5"/>
      <c r="AP1884" s="5"/>
      <c r="AQ1884" s="5"/>
      <c r="AR1884" s="5"/>
      <c r="AS1884" s="5"/>
    </row>
    <row r="1885" spans="1:45" s="10" customFormat="1" ht="12.75" customHeight="1">
      <c r="A1885" s="11"/>
      <c r="B1885" s="11"/>
      <c r="C1885" s="11"/>
      <c r="O1885" s="116"/>
      <c r="P1885" s="116"/>
      <c r="Q1885" s="116"/>
      <c r="R1885" s="116"/>
      <c r="AF1885" s="5"/>
      <c r="AJ1885" s="5"/>
      <c r="AK1885" s="5"/>
      <c r="AP1885" s="5"/>
      <c r="AQ1885" s="5"/>
      <c r="AR1885" s="5"/>
      <c r="AS1885" s="5"/>
    </row>
    <row r="1886" spans="1:45" s="10" customFormat="1" ht="12.75" customHeight="1">
      <c r="A1886" s="11"/>
      <c r="B1886" s="11"/>
      <c r="C1886" s="11"/>
      <c r="O1886" s="116"/>
      <c r="P1886" s="116"/>
      <c r="Q1886" s="116"/>
      <c r="R1886" s="116"/>
      <c r="AF1886" s="5"/>
      <c r="AJ1886" s="5"/>
      <c r="AK1886" s="5"/>
      <c r="AP1886" s="5"/>
      <c r="AQ1886" s="5"/>
      <c r="AR1886" s="5"/>
      <c r="AS1886" s="5"/>
    </row>
    <row r="1887" spans="1:45" s="10" customFormat="1" ht="12.75" customHeight="1">
      <c r="A1887" s="11"/>
      <c r="B1887" s="11"/>
      <c r="C1887" s="11"/>
      <c r="O1887" s="116"/>
      <c r="P1887" s="116"/>
      <c r="Q1887" s="116"/>
      <c r="R1887" s="116"/>
      <c r="AF1887" s="5"/>
      <c r="AJ1887" s="5"/>
      <c r="AK1887" s="5"/>
      <c r="AP1887" s="5"/>
      <c r="AQ1887" s="5"/>
      <c r="AR1887" s="5"/>
      <c r="AS1887" s="5"/>
    </row>
    <row r="1888" spans="1:45" s="10" customFormat="1" ht="12.75" customHeight="1">
      <c r="A1888" s="11"/>
      <c r="B1888" s="11"/>
      <c r="C1888" s="11"/>
      <c r="O1888" s="116"/>
      <c r="P1888" s="116"/>
      <c r="Q1888" s="116"/>
      <c r="R1888" s="116"/>
      <c r="AF1888" s="5"/>
      <c r="AJ1888" s="5"/>
      <c r="AK1888" s="5"/>
      <c r="AP1888" s="5"/>
      <c r="AQ1888" s="5"/>
      <c r="AR1888" s="5"/>
      <c r="AS1888" s="5"/>
    </row>
    <row r="1889" spans="1:45" s="10" customFormat="1" ht="12.75" customHeight="1">
      <c r="A1889" s="11"/>
      <c r="B1889" s="11"/>
      <c r="C1889" s="11"/>
      <c r="O1889" s="116"/>
      <c r="P1889" s="116"/>
      <c r="Q1889" s="116"/>
      <c r="R1889" s="116"/>
      <c r="AF1889" s="5"/>
      <c r="AJ1889" s="5"/>
      <c r="AK1889" s="5"/>
      <c r="AP1889" s="5"/>
      <c r="AQ1889" s="5"/>
      <c r="AR1889" s="5"/>
      <c r="AS1889" s="5"/>
    </row>
    <row r="1890" spans="1:45" s="10" customFormat="1" ht="12.75" customHeight="1">
      <c r="A1890" s="11"/>
      <c r="B1890" s="11"/>
      <c r="C1890" s="11"/>
      <c r="O1890" s="116"/>
      <c r="P1890" s="116"/>
      <c r="Q1890" s="116"/>
      <c r="R1890" s="116"/>
      <c r="AF1890" s="5"/>
      <c r="AJ1890" s="5"/>
      <c r="AK1890" s="5"/>
      <c r="AP1890" s="5"/>
      <c r="AQ1890" s="5"/>
      <c r="AR1890" s="5"/>
      <c r="AS1890" s="5"/>
    </row>
    <row r="1891" spans="1:45" s="10" customFormat="1" ht="12.75" customHeight="1">
      <c r="A1891" s="11"/>
      <c r="B1891" s="11"/>
      <c r="C1891" s="11"/>
      <c r="O1891" s="116"/>
      <c r="P1891" s="116"/>
      <c r="Q1891" s="116"/>
      <c r="R1891" s="116"/>
      <c r="AF1891" s="5"/>
      <c r="AJ1891" s="5"/>
      <c r="AK1891" s="5"/>
      <c r="AP1891" s="5"/>
      <c r="AQ1891" s="5"/>
      <c r="AR1891" s="5"/>
      <c r="AS1891" s="5"/>
    </row>
    <row r="1892" spans="1:45" s="10" customFormat="1" ht="12.75" customHeight="1">
      <c r="A1892" s="11"/>
      <c r="B1892" s="11"/>
      <c r="C1892" s="11"/>
      <c r="O1892" s="116"/>
      <c r="P1892" s="116"/>
      <c r="Q1892" s="116"/>
      <c r="R1892" s="116"/>
      <c r="AF1892" s="5"/>
      <c r="AJ1892" s="5"/>
      <c r="AK1892" s="5"/>
      <c r="AP1892" s="5"/>
      <c r="AQ1892" s="5"/>
      <c r="AR1892" s="5"/>
      <c r="AS1892" s="5"/>
    </row>
    <row r="1893" spans="1:45" s="10" customFormat="1" ht="12.75" customHeight="1">
      <c r="A1893" s="11"/>
      <c r="B1893" s="11"/>
      <c r="C1893" s="11"/>
      <c r="O1893" s="116"/>
      <c r="P1893" s="116"/>
      <c r="Q1893" s="116"/>
      <c r="R1893" s="116"/>
      <c r="AF1893" s="5"/>
      <c r="AJ1893" s="5"/>
      <c r="AK1893" s="5"/>
      <c r="AP1893" s="5"/>
      <c r="AQ1893" s="5"/>
      <c r="AR1893" s="5"/>
      <c r="AS1893" s="5"/>
    </row>
    <row r="1894" spans="1:45" s="10" customFormat="1" ht="12.75" customHeight="1">
      <c r="A1894" s="11"/>
      <c r="B1894" s="11"/>
      <c r="C1894" s="11"/>
      <c r="O1894" s="116"/>
      <c r="P1894" s="116"/>
      <c r="Q1894" s="116"/>
      <c r="R1894" s="116"/>
      <c r="AF1894" s="5"/>
      <c r="AJ1894" s="5"/>
      <c r="AK1894" s="5"/>
      <c r="AP1894" s="5"/>
      <c r="AQ1894" s="5"/>
      <c r="AR1894" s="5"/>
      <c r="AS1894" s="5"/>
    </row>
    <row r="1895" spans="1:45" s="10" customFormat="1" ht="12.75" customHeight="1">
      <c r="A1895" s="11"/>
      <c r="B1895" s="11"/>
      <c r="C1895" s="11"/>
      <c r="O1895" s="116"/>
      <c r="P1895" s="116"/>
      <c r="Q1895" s="116"/>
      <c r="R1895" s="116"/>
      <c r="AF1895" s="5"/>
      <c r="AJ1895" s="5"/>
      <c r="AK1895" s="5"/>
      <c r="AP1895" s="5"/>
      <c r="AQ1895" s="5"/>
      <c r="AR1895" s="5"/>
      <c r="AS1895" s="5"/>
    </row>
    <row r="1896" spans="1:45" s="10" customFormat="1" ht="12.75" customHeight="1">
      <c r="A1896" s="11"/>
      <c r="B1896" s="11"/>
      <c r="C1896" s="11"/>
      <c r="O1896" s="116"/>
      <c r="P1896" s="116"/>
      <c r="Q1896" s="116"/>
      <c r="R1896" s="116"/>
      <c r="AF1896" s="5"/>
      <c r="AJ1896" s="5"/>
      <c r="AK1896" s="5"/>
      <c r="AP1896" s="5"/>
      <c r="AQ1896" s="5"/>
      <c r="AR1896" s="5"/>
      <c r="AS1896" s="5"/>
    </row>
    <row r="1897" spans="1:45" s="10" customFormat="1" ht="12.75" customHeight="1">
      <c r="A1897" s="11"/>
      <c r="B1897" s="11"/>
      <c r="C1897" s="11"/>
      <c r="O1897" s="116"/>
      <c r="P1897" s="116"/>
      <c r="Q1897" s="116"/>
      <c r="R1897" s="116"/>
      <c r="AF1897" s="5"/>
      <c r="AJ1897" s="5"/>
      <c r="AK1897" s="5"/>
      <c r="AP1897" s="5"/>
      <c r="AQ1897" s="5"/>
      <c r="AR1897" s="5"/>
      <c r="AS1897" s="5"/>
    </row>
    <row r="1898" spans="1:45" s="10" customFormat="1" ht="12.75" customHeight="1">
      <c r="A1898" s="11"/>
      <c r="B1898" s="11"/>
      <c r="C1898" s="11"/>
      <c r="O1898" s="116"/>
      <c r="P1898" s="116"/>
      <c r="Q1898" s="116"/>
      <c r="R1898" s="116"/>
      <c r="AF1898" s="5"/>
      <c r="AJ1898" s="5"/>
      <c r="AK1898" s="5"/>
      <c r="AP1898" s="5"/>
      <c r="AQ1898" s="5"/>
      <c r="AR1898" s="5"/>
      <c r="AS1898" s="5"/>
    </row>
    <row r="1899" spans="1:45" s="10" customFormat="1" ht="12.75" customHeight="1">
      <c r="A1899" s="11"/>
      <c r="B1899" s="11"/>
      <c r="C1899" s="11"/>
      <c r="O1899" s="116"/>
      <c r="P1899" s="116"/>
      <c r="Q1899" s="116"/>
      <c r="R1899" s="116"/>
      <c r="AF1899" s="5"/>
      <c r="AJ1899" s="5"/>
      <c r="AK1899" s="5"/>
      <c r="AP1899" s="5"/>
      <c r="AQ1899" s="5"/>
      <c r="AR1899" s="5"/>
      <c r="AS1899" s="5"/>
    </row>
    <row r="1900" spans="1:45" s="10" customFormat="1" ht="12.75" customHeight="1">
      <c r="A1900" s="11"/>
      <c r="B1900" s="11"/>
      <c r="C1900" s="11"/>
      <c r="O1900" s="116"/>
      <c r="P1900" s="116"/>
      <c r="Q1900" s="116"/>
      <c r="R1900" s="116"/>
      <c r="AF1900" s="5"/>
      <c r="AJ1900" s="5"/>
      <c r="AK1900" s="5"/>
      <c r="AP1900" s="5"/>
      <c r="AQ1900" s="5"/>
      <c r="AR1900" s="5"/>
      <c r="AS1900" s="5"/>
    </row>
    <row r="1901" spans="1:45" s="10" customFormat="1" ht="12.75" customHeight="1">
      <c r="A1901" s="11"/>
      <c r="B1901" s="11"/>
      <c r="C1901" s="11"/>
      <c r="O1901" s="116"/>
      <c r="P1901" s="116"/>
      <c r="Q1901" s="116"/>
      <c r="R1901" s="116"/>
      <c r="AF1901" s="5"/>
      <c r="AJ1901" s="5"/>
      <c r="AK1901" s="5"/>
      <c r="AP1901" s="5"/>
      <c r="AQ1901" s="5"/>
      <c r="AR1901" s="5"/>
      <c r="AS1901" s="5"/>
    </row>
    <row r="1902" spans="1:45" s="10" customFormat="1" ht="12.75" customHeight="1">
      <c r="A1902" s="11"/>
      <c r="B1902" s="11"/>
      <c r="C1902" s="11"/>
      <c r="O1902" s="116"/>
      <c r="P1902" s="116"/>
      <c r="Q1902" s="116"/>
      <c r="R1902" s="116"/>
      <c r="AF1902" s="5"/>
      <c r="AJ1902" s="5"/>
      <c r="AK1902" s="5"/>
      <c r="AP1902" s="5"/>
      <c r="AQ1902" s="5"/>
      <c r="AR1902" s="5"/>
      <c r="AS1902" s="5"/>
    </row>
    <row r="1903" spans="1:45" s="10" customFormat="1" ht="12.75" customHeight="1">
      <c r="A1903" s="11"/>
      <c r="B1903" s="11"/>
      <c r="C1903" s="11"/>
      <c r="O1903" s="116"/>
      <c r="P1903" s="116"/>
      <c r="Q1903" s="116"/>
      <c r="R1903" s="116"/>
      <c r="AF1903" s="5"/>
      <c r="AJ1903" s="5"/>
      <c r="AK1903" s="5"/>
      <c r="AP1903" s="5"/>
      <c r="AQ1903" s="5"/>
      <c r="AR1903" s="5"/>
      <c r="AS1903" s="5"/>
    </row>
    <row r="1904" spans="1:45" s="10" customFormat="1" ht="12.75" customHeight="1">
      <c r="A1904" s="11"/>
      <c r="B1904" s="11"/>
      <c r="C1904" s="11"/>
      <c r="O1904" s="116"/>
      <c r="P1904" s="116"/>
      <c r="Q1904" s="116"/>
      <c r="R1904" s="116"/>
      <c r="AF1904" s="5"/>
      <c r="AJ1904" s="5"/>
      <c r="AK1904" s="5"/>
      <c r="AP1904" s="5"/>
      <c r="AQ1904" s="5"/>
      <c r="AR1904" s="5"/>
      <c r="AS1904" s="5"/>
    </row>
    <row r="1905" spans="1:45" s="10" customFormat="1" ht="12.75" customHeight="1">
      <c r="A1905" s="11"/>
      <c r="B1905" s="11"/>
      <c r="C1905" s="11"/>
      <c r="O1905" s="116"/>
      <c r="P1905" s="116"/>
      <c r="Q1905" s="116"/>
      <c r="R1905" s="116"/>
      <c r="AF1905" s="5"/>
      <c r="AJ1905" s="5"/>
      <c r="AK1905" s="5"/>
      <c r="AP1905" s="5"/>
      <c r="AQ1905" s="5"/>
      <c r="AR1905" s="5"/>
      <c r="AS1905" s="5"/>
    </row>
    <row r="1906" spans="1:45" s="10" customFormat="1" ht="12.75" customHeight="1">
      <c r="A1906" s="11"/>
      <c r="B1906" s="11"/>
      <c r="C1906" s="11"/>
      <c r="O1906" s="116"/>
      <c r="P1906" s="116"/>
      <c r="Q1906" s="116"/>
      <c r="R1906" s="116"/>
      <c r="AF1906" s="5"/>
      <c r="AJ1906" s="5"/>
      <c r="AK1906" s="5"/>
      <c r="AP1906" s="5"/>
      <c r="AQ1906" s="5"/>
      <c r="AR1906" s="5"/>
      <c r="AS1906" s="5"/>
    </row>
    <row r="1907" spans="1:45" s="10" customFormat="1" ht="12.75" customHeight="1">
      <c r="A1907" s="11"/>
      <c r="B1907" s="11"/>
      <c r="C1907" s="11"/>
      <c r="O1907" s="116"/>
      <c r="P1907" s="116"/>
      <c r="Q1907" s="116"/>
      <c r="R1907" s="116"/>
      <c r="AF1907" s="5"/>
      <c r="AJ1907" s="5"/>
      <c r="AK1907" s="5"/>
      <c r="AP1907" s="5"/>
      <c r="AQ1907" s="5"/>
      <c r="AR1907" s="5"/>
      <c r="AS1907" s="5"/>
    </row>
    <row r="1908" spans="1:45" s="10" customFormat="1" ht="12.75" customHeight="1">
      <c r="A1908" s="11"/>
      <c r="B1908" s="11"/>
      <c r="C1908" s="11"/>
      <c r="O1908" s="116"/>
      <c r="P1908" s="116"/>
      <c r="Q1908" s="116"/>
      <c r="R1908" s="116"/>
      <c r="AF1908" s="5"/>
      <c r="AJ1908" s="5"/>
      <c r="AK1908" s="5"/>
      <c r="AP1908" s="5"/>
      <c r="AQ1908" s="5"/>
      <c r="AR1908" s="5"/>
      <c r="AS1908" s="5"/>
    </row>
    <row r="1909" spans="1:45" s="10" customFormat="1" ht="12.75" customHeight="1">
      <c r="A1909" s="11"/>
      <c r="B1909" s="11"/>
      <c r="C1909" s="11"/>
      <c r="O1909" s="116"/>
      <c r="P1909" s="116"/>
      <c r="Q1909" s="116"/>
      <c r="R1909" s="116"/>
      <c r="AF1909" s="5"/>
      <c r="AJ1909" s="5"/>
      <c r="AK1909" s="5"/>
      <c r="AP1909" s="5"/>
      <c r="AQ1909" s="5"/>
      <c r="AR1909" s="5"/>
      <c r="AS1909" s="5"/>
    </row>
    <row r="1910" spans="1:45" s="10" customFormat="1" ht="12.75" customHeight="1">
      <c r="A1910" s="11"/>
      <c r="B1910" s="11"/>
      <c r="C1910" s="11"/>
      <c r="O1910" s="116"/>
      <c r="P1910" s="116"/>
      <c r="Q1910" s="116"/>
      <c r="R1910" s="116"/>
      <c r="AF1910" s="5"/>
      <c r="AJ1910" s="5"/>
      <c r="AK1910" s="5"/>
      <c r="AP1910" s="5"/>
      <c r="AQ1910" s="5"/>
      <c r="AR1910" s="5"/>
      <c r="AS1910" s="5"/>
    </row>
    <row r="1911" spans="1:45" s="10" customFormat="1" ht="12.75" customHeight="1">
      <c r="A1911" s="11"/>
      <c r="B1911" s="11"/>
      <c r="C1911" s="11"/>
      <c r="O1911" s="116"/>
      <c r="P1911" s="116"/>
      <c r="Q1911" s="116"/>
      <c r="R1911" s="116"/>
      <c r="AF1911" s="5"/>
      <c r="AJ1911" s="5"/>
      <c r="AK1911" s="5"/>
      <c r="AP1911" s="5"/>
      <c r="AQ1911" s="5"/>
      <c r="AR1911" s="5"/>
      <c r="AS1911" s="5"/>
    </row>
    <row r="1912" spans="1:45" s="10" customFormat="1" ht="12.75" customHeight="1">
      <c r="A1912" s="11"/>
      <c r="B1912" s="11"/>
      <c r="C1912" s="11"/>
      <c r="O1912" s="116"/>
      <c r="P1912" s="116"/>
      <c r="Q1912" s="116"/>
      <c r="R1912" s="116"/>
      <c r="AF1912" s="5"/>
      <c r="AJ1912" s="5"/>
      <c r="AK1912" s="5"/>
      <c r="AP1912" s="5"/>
      <c r="AQ1912" s="5"/>
      <c r="AR1912" s="5"/>
      <c r="AS1912" s="5"/>
    </row>
    <row r="1913" spans="1:45" s="10" customFormat="1" ht="12.75" customHeight="1">
      <c r="A1913" s="11"/>
      <c r="B1913" s="11"/>
      <c r="C1913" s="11"/>
      <c r="O1913" s="116"/>
      <c r="P1913" s="116"/>
      <c r="Q1913" s="116"/>
      <c r="R1913" s="116"/>
      <c r="AF1913" s="5"/>
      <c r="AJ1913" s="5"/>
      <c r="AK1913" s="5"/>
      <c r="AP1913" s="5"/>
      <c r="AQ1913" s="5"/>
      <c r="AR1913" s="5"/>
      <c r="AS1913" s="5"/>
    </row>
    <row r="1914" spans="1:45" s="10" customFormat="1" ht="12.75" customHeight="1">
      <c r="A1914" s="11"/>
      <c r="B1914" s="11"/>
      <c r="C1914" s="11"/>
      <c r="O1914" s="116"/>
      <c r="P1914" s="116"/>
      <c r="Q1914" s="116"/>
      <c r="R1914" s="116"/>
      <c r="AF1914" s="5"/>
      <c r="AJ1914" s="5"/>
      <c r="AK1914" s="5"/>
      <c r="AP1914" s="5"/>
      <c r="AQ1914" s="5"/>
      <c r="AR1914" s="5"/>
      <c r="AS1914" s="5"/>
    </row>
    <row r="1915" spans="1:45" s="10" customFormat="1" ht="12.75" customHeight="1">
      <c r="A1915" s="11"/>
      <c r="B1915" s="11"/>
      <c r="C1915" s="11"/>
      <c r="O1915" s="116"/>
      <c r="P1915" s="116"/>
      <c r="Q1915" s="116"/>
      <c r="R1915" s="116"/>
      <c r="AF1915" s="5"/>
      <c r="AJ1915" s="5"/>
      <c r="AK1915" s="5"/>
      <c r="AP1915" s="5"/>
      <c r="AQ1915" s="5"/>
      <c r="AR1915" s="5"/>
      <c r="AS1915" s="5"/>
    </row>
    <row r="1916" spans="1:45" s="10" customFormat="1" ht="12.75" customHeight="1">
      <c r="A1916" s="11"/>
      <c r="B1916" s="11"/>
      <c r="C1916" s="11"/>
      <c r="O1916" s="116"/>
      <c r="P1916" s="116"/>
      <c r="Q1916" s="116"/>
      <c r="R1916" s="116"/>
      <c r="AF1916" s="5"/>
      <c r="AJ1916" s="5"/>
      <c r="AK1916" s="5"/>
      <c r="AP1916" s="5"/>
      <c r="AQ1916" s="5"/>
      <c r="AR1916" s="5"/>
      <c r="AS1916" s="5"/>
    </row>
    <row r="1917" spans="1:45" s="10" customFormat="1" ht="12.75" customHeight="1">
      <c r="A1917" s="11"/>
      <c r="B1917" s="11"/>
      <c r="C1917" s="11"/>
      <c r="O1917" s="116"/>
      <c r="P1917" s="116"/>
      <c r="Q1917" s="116"/>
      <c r="R1917" s="116"/>
      <c r="AF1917" s="5"/>
      <c r="AJ1917" s="5"/>
      <c r="AK1917" s="5"/>
      <c r="AP1917" s="5"/>
      <c r="AQ1917" s="5"/>
      <c r="AR1917" s="5"/>
      <c r="AS1917" s="5"/>
    </row>
    <row r="1918" spans="1:45" s="10" customFormat="1" ht="12.75" customHeight="1">
      <c r="A1918" s="11"/>
      <c r="B1918" s="11"/>
      <c r="C1918" s="11"/>
      <c r="O1918" s="116"/>
      <c r="P1918" s="116"/>
      <c r="Q1918" s="116"/>
      <c r="R1918" s="116"/>
      <c r="AF1918" s="5"/>
      <c r="AJ1918" s="5"/>
      <c r="AK1918" s="5"/>
      <c r="AP1918" s="5"/>
      <c r="AQ1918" s="5"/>
      <c r="AR1918" s="5"/>
      <c r="AS1918" s="5"/>
    </row>
    <row r="1919" spans="1:45" s="10" customFormat="1" ht="12.75" customHeight="1">
      <c r="A1919" s="11"/>
      <c r="B1919" s="11"/>
      <c r="C1919" s="11"/>
      <c r="O1919" s="116"/>
      <c r="P1919" s="116"/>
      <c r="Q1919" s="116"/>
      <c r="R1919" s="116"/>
      <c r="AF1919" s="5"/>
      <c r="AJ1919" s="5"/>
      <c r="AK1919" s="5"/>
      <c r="AP1919" s="5"/>
      <c r="AQ1919" s="5"/>
      <c r="AR1919" s="5"/>
      <c r="AS1919" s="5"/>
    </row>
    <row r="1920" spans="1:45" s="10" customFormat="1" ht="12.75" customHeight="1">
      <c r="A1920" s="11"/>
      <c r="B1920" s="11"/>
      <c r="C1920" s="11"/>
      <c r="O1920" s="116"/>
      <c r="P1920" s="116"/>
      <c r="Q1920" s="116"/>
      <c r="R1920" s="116"/>
      <c r="AF1920" s="5"/>
      <c r="AJ1920" s="5"/>
      <c r="AK1920" s="5"/>
      <c r="AP1920" s="5"/>
      <c r="AQ1920" s="5"/>
      <c r="AR1920" s="5"/>
      <c r="AS1920" s="5"/>
    </row>
    <row r="1921" spans="1:45" s="10" customFormat="1" ht="12.75" customHeight="1">
      <c r="A1921" s="11"/>
      <c r="B1921" s="11"/>
      <c r="C1921" s="11"/>
      <c r="O1921" s="116"/>
      <c r="P1921" s="116"/>
      <c r="Q1921" s="116"/>
      <c r="R1921" s="116"/>
      <c r="AF1921" s="5"/>
      <c r="AJ1921" s="5"/>
      <c r="AK1921" s="5"/>
      <c r="AP1921" s="5"/>
      <c r="AQ1921" s="5"/>
      <c r="AR1921" s="5"/>
      <c r="AS1921" s="5"/>
    </row>
    <row r="1922" spans="1:45" s="10" customFormat="1" ht="12.75" customHeight="1">
      <c r="A1922" s="11"/>
      <c r="B1922" s="11"/>
      <c r="C1922" s="11"/>
      <c r="O1922" s="116"/>
      <c r="P1922" s="116"/>
      <c r="Q1922" s="116"/>
      <c r="R1922" s="116"/>
      <c r="AF1922" s="5"/>
      <c r="AJ1922" s="5"/>
      <c r="AK1922" s="5"/>
      <c r="AP1922" s="5"/>
      <c r="AQ1922" s="5"/>
      <c r="AR1922" s="5"/>
      <c r="AS1922" s="5"/>
    </row>
    <row r="1923" spans="1:45" s="10" customFormat="1" ht="12.75" customHeight="1">
      <c r="A1923" s="11"/>
      <c r="B1923" s="11"/>
      <c r="C1923" s="11"/>
      <c r="O1923" s="116"/>
      <c r="P1923" s="116"/>
      <c r="Q1923" s="116"/>
      <c r="R1923" s="116"/>
      <c r="AF1923" s="5"/>
      <c r="AJ1923" s="5"/>
      <c r="AK1923" s="5"/>
      <c r="AP1923" s="5"/>
      <c r="AQ1923" s="5"/>
      <c r="AR1923" s="5"/>
      <c r="AS1923" s="5"/>
    </row>
    <row r="1924" spans="1:45" s="10" customFormat="1" ht="12.75" customHeight="1">
      <c r="A1924" s="11"/>
      <c r="B1924" s="11"/>
      <c r="C1924" s="11"/>
      <c r="O1924" s="116"/>
      <c r="P1924" s="116"/>
      <c r="Q1924" s="116"/>
      <c r="R1924" s="116"/>
      <c r="AF1924" s="5"/>
      <c r="AJ1924" s="5"/>
      <c r="AK1924" s="5"/>
      <c r="AP1924" s="5"/>
      <c r="AQ1924" s="5"/>
      <c r="AR1924" s="5"/>
      <c r="AS1924" s="5"/>
    </row>
    <row r="1925" spans="1:45" s="10" customFormat="1" ht="12.75" customHeight="1">
      <c r="A1925" s="11"/>
      <c r="B1925" s="11"/>
      <c r="C1925" s="11"/>
      <c r="O1925" s="116"/>
      <c r="P1925" s="116"/>
      <c r="Q1925" s="116"/>
      <c r="R1925" s="116"/>
      <c r="AF1925" s="5"/>
      <c r="AJ1925" s="5"/>
      <c r="AK1925" s="5"/>
      <c r="AP1925" s="5"/>
      <c r="AQ1925" s="5"/>
      <c r="AR1925" s="5"/>
      <c r="AS1925" s="5"/>
    </row>
    <row r="1926" spans="1:45" s="10" customFormat="1" ht="12.75" customHeight="1">
      <c r="A1926" s="11"/>
      <c r="B1926" s="11"/>
      <c r="C1926" s="11"/>
      <c r="O1926" s="116"/>
      <c r="P1926" s="116"/>
      <c r="Q1926" s="116"/>
      <c r="R1926" s="116"/>
      <c r="AF1926" s="5"/>
      <c r="AJ1926" s="5"/>
      <c r="AK1926" s="5"/>
      <c r="AP1926" s="5"/>
      <c r="AQ1926" s="5"/>
      <c r="AR1926" s="5"/>
      <c r="AS1926" s="5"/>
    </row>
    <row r="1927" spans="1:45" s="10" customFormat="1" ht="12.75" customHeight="1">
      <c r="A1927" s="11"/>
      <c r="B1927" s="11"/>
      <c r="C1927" s="11"/>
      <c r="O1927" s="116"/>
      <c r="P1927" s="116"/>
      <c r="Q1927" s="116"/>
      <c r="R1927" s="116"/>
      <c r="AF1927" s="5"/>
      <c r="AJ1927" s="5"/>
      <c r="AK1927" s="5"/>
      <c r="AP1927" s="5"/>
      <c r="AQ1927" s="5"/>
      <c r="AR1927" s="5"/>
      <c r="AS1927" s="5"/>
    </row>
    <row r="1928" spans="1:45" s="10" customFormat="1" ht="12.75" customHeight="1">
      <c r="A1928" s="11"/>
      <c r="B1928" s="11"/>
      <c r="C1928" s="11"/>
      <c r="O1928" s="116"/>
      <c r="P1928" s="116"/>
      <c r="Q1928" s="116"/>
      <c r="R1928" s="116"/>
      <c r="AF1928" s="5"/>
      <c r="AJ1928" s="5"/>
      <c r="AK1928" s="5"/>
      <c r="AP1928" s="5"/>
      <c r="AQ1928" s="5"/>
      <c r="AR1928" s="5"/>
      <c r="AS1928" s="5"/>
    </row>
    <row r="1929" spans="1:45" s="10" customFormat="1" ht="12.75" customHeight="1">
      <c r="A1929" s="11"/>
      <c r="B1929" s="11"/>
      <c r="C1929" s="11"/>
      <c r="O1929" s="116"/>
      <c r="P1929" s="116"/>
      <c r="Q1929" s="116"/>
      <c r="R1929" s="116"/>
      <c r="AF1929" s="5"/>
      <c r="AJ1929" s="5"/>
      <c r="AK1929" s="5"/>
      <c r="AP1929" s="5"/>
      <c r="AQ1929" s="5"/>
      <c r="AR1929" s="5"/>
      <c r="AS1929" s="5"/>
    </row>
    <row r="1930" spans="1:45" s="10" customFormat="1" ht="12.75" customHeight="1">
      <c r="A1930" s="11"/>
      <c r="B1930" s="11"/>
      <c r="C1930" s="11"/>
      <c r="O1930" s="116"/>
      <c r="P1930" s="116"/>
      <c r="Q1930" s="116"/>
      <c r="R1930" s="116"/>
      <c r="AF1930" s="5"/>
      <c r="AJ1930" s="5"/>
      <c r="AK1930" s="5"/>
      <c r="AP1930" s="5"/>
      <c r="AQ1930" s="5"/>
      <c r="AR1930" s="5"/>
      <c r="AS1930" s="5"/>
    </row>
    <row r="1931" spans="1:45" s="10" customFormat="1" ht="12.75" customHeight="1">
      <c r="A1931" s="11"/>
      <c r="B1931" s="11"/>
      <c r="C1931" s="11"/>
      <c r="O1931" s="116"/>
      <c r="P1931" s="116"/>
      <c r="Q1931" s="116"/>
      <c r="R1931" s="116"/>
      <c r="AF1931" s="5"/>
      <c r="AJ1931" s="5"/>
      <c r="AK1931" s="5"/>
      <c r="AP1931" s="5"/>
      <c r="AQ1931" s="5"/>
      <c r="AR1931" s="5"/>
      <c r="AS1931" s="5"/>
    </row>
    <row r="1932" spans="1:45" s="10" customFormat="1" ht="12.75" customHeight="1">
      <c r="A1932" s="11"/>
      <c r="B1932" s="11"/>
      <c r="C1932" s="11"/>
      <c r="O1932" s="116"/>
      <c r="P1932" s="116"/>
      <c r="Q1932" s="116"/>
      <c r="R1932" s="116"/>
      <c r="AF1932" s="5"/>
      <c r="AJ1932" s="5"/>
      <c r="AK1932" s="5"/>
      <c r="AP1932" s="5"/>
      <c r="AQ1932" s="5"/>
      <c r="AR1932" s="5"/>
      <c r="AS1932" s="5"/>
    </row>
    <row r="1933" spans="1:45" s="10" customFormat="1" ht="12.75" customHeight="1">
      <c r="A1933" s="11"/>
      <c r="B1933" s="11"/>
      <c r="C1933" s="11"/>
      <c r="O1933" s="116"/>
      <c r="P1933" s="116"/>
      <c r="Q1933" s="116"/>
      <c r="R1933" s="116"/>
      <c r="AF1933" s="5"/>
      <c r="AJ1933" s="5"/>
      <c r="AK1933" s="5"/>
      <c r="AP1933" s="5"/>
      <c r="AQ1933" s="5"/>
      <c r="AR1933" s="5"/>
      <c r="AS1933" s="5"/>
    </row>
    <row r="1934" spans="1:45" s="10" customFormat="1" ht="12.75" customHeight="1">
      <c r="A1934" s="11"/>
      <c r="B1934" s="11"/>
      <c r="C1934" s="11"/>
      <c r="O1934" s="116"/>
      <c r="P1934" s="116"/>
      <c r="Q1934" s="116"/>
      <c r="R1934" s="116"/>
      <c r="AF1934" s="5"/>
      <c r="AJ1934" s="5"/>
      <c r="AK1934" s="5"/>
      <c r="AP1934" s="5"/>
      <c r="AQ1934" s="5"/>
      <c r="AR1934" s="5"/>
      <c r="AS1934" s="5"/>
    </row>
    <row r="1935" spans="1:45" s="10" customFormat="1" ht="12.75" customHeight="1">
      <c r="A1935" s="11"/>
      <c r="B1935" s="11"/>
      <c r="C1935" s="11"/>
      <c r="O1935" s="116"/>
      <c r="P1935" s="116"/>
      <c r="Q1935" s="116"/>
      <c r="R1935" s="116"/>
      <c r="AF1935" s="5"/>
      <c r="AJ1935" s="5"/>
      <c r="AK1935" s="5"/>
      <c r="AP1935" s="5"/>
      <c r="AQ1935" s="5"/>
      <c r="AR1935" s="5"/>
      <c r="AS1935" s="5"/>
    </row>
    <row r="1936" spans="1:45" s="10" customFormat="1" ht="12.75" customHeight="1">
      <c r="A1936" s="11"/>
      <c r="B1936" s="11"/>
      <c r="C1936" s="11"/>
      <c r="O1936" s="116"/>
      <c r="P1936" s="116"/>
      <c r="Q1936" s="116"/>
      <c r="R1936" s="116"/>
      <c r="AF1936" s="5"/>
      <c r="AJ1936" s="5"/>
      <c r="AK1936" s="5"/>
      <c r="AP1936" s="5"/>
      <c r="AQ1936" s="5"/>
      <c r="AR1936" s="5"/>
      <c r="AS1936" s="5"/>
    </row>
    <row r="1937" spans="1:45" s="10" customFormat="1" ht="12.75" customHeight="1">
      <c r="A1937" s="11"/>
      <c r="B1937" s="11"/>
      <c r="C1937" s="11"/>
      <c r="O1937" s="116"/>
      <c r="P1937" s="116"/>
      <c r="Q1937" s="116"/>
      <c r="R1937" s="116"/>
      <c r="AF1937" s="5"/>
      <c r="AJ1937" s="5"/>
      <c r="AK1937" s="5"/>
      <c r="AP1937" s="5"/>
      <c r="AQ1937" s="5"/>
      <c r="AR1937" s="5"/>
      <c r="AS1937" s="5"/>
    </row>
    <row r="1938" spans="1:45" s="10" customFormat="1" ht="12.75" customHeight="1">
      <c r="A1938" s="11"/>
      <c r="B1938" s="11"/>
      <c r="C1938" s="11"/>
      <c r="O1938" s="116"/>
      <c r="P1938" s="116"/>
      <c r="Q1938" s="116"/>
      <c r="R1938" s="116"/>
      <c r="AF1938" s="5"/>
      <c r="AJ1938" s="5"/>
      <c r="AK1938" s="5"/>
      <c r="AP1938" s="5"/>
      <c r="AQ1938" s="5"/>
      <c r="AR1938" s="5"/>
      <c r="AS1938" s="5"/>
    </row>
    <row r="1939" spans="1:45" s="10" customFormat="1" ht="12.75" customHeight="1">
      <c r="A1939" s="11"/>
      <c r="B1939" s="11"/>
      <c r="C1939" s="11"/>
      <c r="O1939" s="116"/>
      <c r="P1939" s="116"/>
      <c r="Q1939" s="116"/>
      <c r="R1939" s="116"/>
      <c r="AF1939" s="5"/>
      <c r="AJ1939" s="5"/>
      <c r="AK1939" s="5"/>
      <c r="AP1939" s="5"/>
      <c r="AQ1939" s="5"/>
      <c r="AR1939" s="5"/>
      <c r="AS1939" s="5"/>
    </row>
    <row r="1940" spans="1:45" s="10" customFormat="1" ht="12.75" customHeight="1">
      <c r="A1940" s="11"/>
      <c r="B1940" s="11"/>
      <c r="C1940" s="11"/>
      <c r="O1940" s="116"/>
      <c r="P1940" s="116"/>
      <c r="Q1940" s="116"/>
      <c r="R1940" s="116"/>
      <c r="AF1940" s="5"/>
      <c r="AJ1940" s="5"/>
      <c r="AK1940" s="5"/>
      <c r="AP1940" s="5"/>
      <c r="AQ1940" s="5"/>
      <c r="AR1940" s="5"/>
      <c r="AS1940" s="5"/>
    </row>
    <row r="1941" spans="1:45" s="10" customFormat="1" ht="12.75" customHeight="1">
      <c r="A1941" s="11"/>
      <c r="B1941" s="11"/>
      <c r="C1941" s="11"/>
      <c r="O1941" s="116"/>
      <c r="P1941" s="116"/>
      <c r="Q1941" s="116"/>
      <c r="R1941" s="116"/>
      <c r="AF1941" s="5"/>
      <c r="AJ1941" s="5"/>
      <c r="AK1941" s="5"/>
      <c r="AP1941" s="5"/>
      <c r="AQ1941" s="5"/>
      <c r="AR1941" s="5"/>
      <c r="AS1941" s="5"/>
    </row>
    <row r="1942" spans="1:45" s="10" customFormat="1" ht="12.75" customHeight="1">
      <c r="A1942" s="11"/>
      <c r="B1942" s="11"/>
      <c r="C1942" s="11"/>
      <c r="O1942" s="116"/>
      <c r="P1942" s="116"/>
      <c r="Q1942" s="116"/>
      <c r="R1942" s="116"/>
      <c r="AF1942" s="5"/>
      <c r="AJ1942" s="5"/>
      <c r="AK1942" s="5"/>
      <c r="AP1942" s="5"/>
      <c r="AQ1942" s="5"/>
      <c r="AR1942" s="5"/>
      <c r="AS1942" s="5"/>
    </row>
    <row r="1943" spans="1:45" s="10" customFormat="1" ht="12.75" customHeight="1">
      <c r="A1943" s="11"/>
      <c r="B1943" s="11"/>
      <c r="C1943" s="11"/>
      <c r="O1943" s="116"/>
      <c r="P1943" s="116"/>
      <c r="Q1943" s="116"/>
      <c r="R1943" s="116"/>
      <c r="AF1943" s="5"/>
      <c r="AJ1943" s="5"/>
      <c r="AK1943" s="5"/>
      <c r="AP1943" s="5"/>
      <c r="AQ1943" s="5"/>
      <c r="AR1943" s="5"/>
      <c r="AS1943" s="5"/>
    </row>
    <row r="1944" spans="1:45" s="10" customFormat="1" ht="12.75" customHeight="1">
      <c r="A1944" s="11"/>
      <c r="B1944" s="11"/>
      <c r="C1944" s="11"/>
      <c r="O1944" s="116"/>
      <c r="P1944" s="116"/>
      <c r="Q1944" s="116"/>
      <c r="R1944" s="116"/>
      <c r="AF1944" s="5"/>
      <c r="AJ1944" s="5"/>
      <c r="AK1944" s="5"/>
      <c r="AP1944" s="5"/>
      <c r="AQ1944" s="5"/>
      <c r="AR1944" s="5"/>
      <c r="AS1944" s="5"/>
    </row>
    <row r="1945" spans="1:45" s="10" customFormat="1" ht="12.75" customHeight="1">
      <c r="A1945" s="11"/>
      <c r="B1945" s="11"/>
      <c r="C1945" s="11"/>
      <c r="O1945" s="116"/>
      <c r="P1945" s="116"/>
      <c r="Q1945" s="116"/>
      <c r="R1945" s="116"/>
      <c r="AF1945" s="5"/>
      <c r="AJ1945" s="5"/>
      <c r="AK1945" s="5"/>
      <c r="AP1945" s="5"/>
      <c r="AQ1945" s="5"/>
      <c r="AR1945" s="5"/>
      <c r="AS1945" s="5"/>
    </row>
    <row r="1946" spans="1:45" s="10" customFormat="1" ht="12.75" customHeight="1">
      <c r="A1946" s="11"/>
      <c r="B1946" s="11"/>
      <c r="C1946" s="11"/>
      <c r="O1946" s="116"/>
      <c r="P1946" s="116"/>
      <c r="Q1946" s="116"/>
      <c r="R1946" s="116"/>
      <c r="AF1946" s="5"/>
      <c r="AJ1946" s="5"/>
      <c r="AK1946" s="5"/>
      <c r="AP1946" s="5"/>
      <c r="AQ1946" s="5"/>
      <c r="AR1946" s="5"/>
      <c r="AS1946" s="5"/>
    </row>
    <row r="1947" spans="1:45" s="10" customFormat="1" ht="12.75" customHeight="1">
      <c r="A1947" s="11"/>
      <c r="B1947" s="11"/>
      <c r="C1947" s="11"/>
      <c r="O1947" s="116"/>
      <c r="P1947" s="116"/>
      <c r="Q1947" s="116"/>
      <c r="R1947" s="116"/>
      <c r="AF1947" s="5"/>
      <c r="AJ1947" s="5"/>
      <c r="AK1947" s="5"/>
      <c r="AP1947" s="5"/>
      <c r="AQ1947" s="5"/>
      <c r="AR1947" s="5"/>
      <c r="AS1947" s="5"/>
    </row>
    <row r="1948" spans="1:45" s="10" customFormat="1" ht="12.75" customHeight="1">
      <c r="A1948" s="11"/>
      <c r="B1948" s="11"/>
      <c r="C1948" s="11"/>
      <c r="O1948" s="116"/>
      <c r="P1948" s="116"/>
      <c r="Q1948" s="116"/>
      <c r="R1948" s="116"/>
      <c r="AF1948" s="5"/>
      <c r="AJ1948" s="5"/>
      <c r="AK1948" s="5"/>
      <c r="AP1948" s="5"/>
      <c r="AQ1948" s="5"/>
      <c r="AR1948" s="5"/>
      <c r="AS1948" s="5"/>
    </row>
    <row r="1949" spans="1:45" s="10" customFormat="1" ht="12.75" customHeight="1">
      <c r="A1949" s="11"/>
      <c r="B1949" s="11"/>
      <c r="C1949" s="11"/>
      <c r="O1949" s="116"/>
      <c r="P1949" s="116"/>
      <c r="Q1949" s="116"/>
      <c r="R1949" s="116"/>
      <c r="AF1949" s="5"/>
      <c r="AJ1949" s="5"/>
      <c r="AK1949" s="5"/>
      <c r="AP1949" s="5"/>
      <c r="AQ1949" s="5"/>
      <c r="AR1949" s="5"/>
      <c r="AS1949" s="5"/>
    </row>
    <row r="1950" spans="1:45" s="10" customFormat="1" ht="12.75" customHeight="1">
      <c r="A1950" s="11"/>
      <c r="B1950" s="11"/>
      <c r="C1950" s="11"/>
      <c r="O1950" s="116"/>
      <c r="P1950" s="116"/>
      <c r="Q1950" s="116"/>
      <c r="R1950" s="116"/>
      <c r="AF1950" s="5"/>
      <c r="AJ1950" s="5"/>
      <c r="AK1950" s="5"/>
      <c r="AP1950" s="5"/>
      <c r="AQ1950" s="5"/>
      <c r="AR1950" s="5"/>
      <c r="AS1950" s="5"/>
    </row>
    <row r="1951" spans="1:45" s="10" customFormat="1" ht="12.75" customHeight="1">
      <c r="A1951" s="11"/>
      <c r="B1951" s="11"/>
      <c r="C1951" s="11"/>
      <c r="O1951" s="116"/>
      <c r="P1951" s="116"/>
      <c r="Q1951" s="116"/>
      <c r="R1951" s="116"/>
      <c r="AF1951" s="5"/>
      <c r="AJ1951" s="5"/>
      <c r="AK1951" s="5"/>
      <c r="AP1951" s="5"/>
      <c r="AQ1951" s="5"/>
      <c r="AR1951" s="5"/>
      <c r="AS1951" s="5"/>
    </row>
    <row r="1952" spans="1:45" s="10" customFormat="1" ht="12.75" customHeight="1">
      <c r="A1952" s="11"/>
      <c r="B1952" s="11"/>
      <c r="C1952" s="11"/>
      <c r="O1952" s="116"/>
      <c r="P1952" s="116"/>
      <c r="Q1952" s="116"/>
      <c r="R1952" s="116"/>
      <c r="AF1952" s="5"/>
      <c r="AJ1952" s="5"/>
      <c r="AK1952" s="5"/>
      <c r="AP1952" s="5"/>
      <c r="AQ1952" s="5"/>
      <c r="AR1952" s="5"/>
      <c r="AS1952" s="5"/>
    </row>
    <row r="1953" spans="1:45" s="10" customFormat="1" ht="12.75" customHeight="1">
      <c r="A1953" s="11"/>
      <c r="B1953" s="11"/>
      <c r="C1953" s="11"/>
      <c r="O1953" s="116"/>
      <c r="P1953" s="116"/>
      <c r="Q1953" s="116"/>
      <c r="R1953" s="116"/>
      <c r="AF1953" s="5"/>
      <c r="AJ1953" s="5"/>
      <c r="AK1953" s="5"/>
      <c r="AP1953" s="5"/>
      <c r="AQ1953" s="5"/>
      <c r="AR1953" s="5"/>
      <c r="AS1953" s="5"/>
    </row>
    <row r="1954" spans="1:45" s="10" customFormat="1" ht="12.75" customHeight="1">
      <c r="A1954" s="11"/>
      <c r="B1954" s="11"/>
      <c r="C1954" s="11"/>
      <c r="O1954" s="116"/>
      <c r="P1954" s="116"/>
      <c r="Q1954" s="116"/>
      <c r="R1954" s="116"/>
      <c r="AF1954" s="5"/>
      <c r="AJ1954" s="5"/>
      <c r="AK1954" s="5"/>
      <c r="AP1954" s="5"/>
      <c r="AQ1954" s="5"/>
      <c r="AR1954" s="5"/>
      <c r="AS1954" s="5"/>
    </row>
    <row r="1955" spans="1:45" s="10" customFormat="1" ht="12.75" customHeight="1">
      <c r="A1955" s="11"/>
      <c r="B1955" s="11"/>
      <c r="C1955" s="11"/>
      <c r="O1955" s="116"/>
      <c r="P1955" s="116"/>
      <c r="Q1955" s="116"/>
      <c r="R1955" s="116"/>
      <c r="AF1955" s="5"/>
      <c r="AJ1955" s="5"/>
      <c r="AK1955" s="5"/>
      <c r="AP1955" s="5"/>
      <c r="AQ1955" s="5"/>
      <c r="AR1955" s="5"/>
      <c r="AS1955" s="5"/>
    </row>
    <row r="1956" spans="1:45" s="10" customFormat="1" ht="12.75" customHeight="1">
      <c r="A1956" s="11"/>
      <c r="B1956" s="11"/>
      <c r="C1956" s="11"/>
      <c r="O1956" s="116"/>
      <c r="P1956" s="116"/>
      <c r="Q1956" s="116"/>
      <c r="R1956" s="116"/>
      <c r="AF1956" s="5"/>
      <c r="AJ1956" s="5"/>
      <c r="AK1956" s="5"/>
      <c r="AP1956" s="5"/>
      <c r="AQ1956" s="5"/>
      <c r="AR1956" s="5"/>
      <c r="AS1956" s="5"/>
    </row>
    <row r="1957" spans="1:45" s="10" customFormat="1" ht="12.75" customHeight="1">
      <c r="A1957" s="11"/>
      <c r="B1957" s="11"/>
      <c r="C1957" s="11"/>
      <c r="O1957" s="116"/>
      <c r="P1957" s="116"/>
      <c r="Q1957" s="116"/>
      <c r="R1957" s="116"/>
      <c r="AF1957" s="5"/>
      <c r="AJ1957" s="5"/>
      <c r="AK1957" s="5"/>
      <c r="AP1957" s="5"/>
      <c r="AQ1957" s="5"/>
      <c r="AR1957" s="5"/>
      <c r="AS1957" s="5"/>
    </row>
    <row r="1958" spans="1:45" s="10" customFormat="1" ht="12.75" customHeight="1">
      <c r="A1958" s="11"/>
      <c r="B1958" s="11"/>
      <c r="C1958" s="11"/>
      <c r="O1958" s="116"/>
      <c r="P1958" s="116"/>
      <c r="Q1958" s="116"/>
      <c r="R1958" s="116"/>
      <c r="AF1958" s="5"/>
      <c r="AJ1958" s="5"/>
      <c r="AK1958" s="5"/>
      <c r="AP1958" s="5"/>
      <c r="AQ1958" s="5"/>
      <c r="AR1958" s="5"/>
      <c r="AS1958" s="5"/>
    </row>
    <row r="1959" spans="1:45" s="10" customFormat="1" ht="12.75" customHeight="1">
      <c r="A1959" s="11"/>
      <c r="B1959" s="11"/>
      <c r="C1959" s="11"/>
      <c r="O1959" s="116"/>
      <c r="P1959" s="116"/>
      <c r="Q1959" s="116"/>
      <c r="R1959" s="116"/>
      <c r="AF1959" s="5"/>
      <c r="AJ1959" s="5"/>
      <c r="AK1959" s="5"/>
      <c r="AP1959" s="5"/>
      <c r="AQ1959" s="5"/>
      <c r="AR1959" s="5"/>
      <c r="AS1959" s="5"/>
    </row>
    <row r="1960" spans="1:45" s="10" customFormat="1" ht="12.75" customHeight="1">
      <c r="A1960" s="11"/>
      <c r="B1960" s="11"/>
      <c r="C1960" s="11"/>
      <c r="O1960" s="116"/>
      <c r="P1960" s="116"/>
      <c r="Q1960" s="116"/>
      <c r="R1960" s="116"/>
      <c r="AF1960" s="5"/>
      <c r="AJ1960" s="5"/>
      <c r="AK1960" s="5"/>
      <c r="AP1960" s="5"/>
      <c r="AQ1960" s="5"/>
      <c r="AR1960" s="5"/>
      <c r="AS1960" s="5"/>
    </row>
    <row r="1961" spans="1:45" s="10" customFormat="1" ht="12.75" customHeight="1">
      <c r="A1961" s="11"/>
      <c r="B1961" s="11"/>
      <c r="C1961" s="11"/>
      <c r="O1961" s="116"/>
      <c r="P1961" s="116"/>
      <c r="Q1961" s="116"/>
      <c r="R1961" s="116"/>
      <c r="AF1961" s="5"/>
      <c r="AJ1961" s="5"/>
      <c r="AK1961" s="5"/>
      <c r="AP1961" s="5"/>
      <c r="AQ1961" s="5"/>
      <c r="AR1961" s="5"/>
      <c r="AS1961" s="5"/>
    </row>
    <row r="1962" spans="1:45" s="10" customFormat="1" ht="12.75" customHeight="1">
      <c r="A1962" s="11"/>
      <c r="B1962" s="11"/>
      <c r="C1962" s="11"/>
      <c r="O1962" s="116"/>
      <c r="P1962" s="116"/>
      <c r="Q1962" s="116"/>
      <c r="R1962" s="116"/>
      <c r="AF1962" s="5"/>
      <c r="AJ1962" s="5"/>
      <c r="AK1962" s="5"/>
      <c r="AP1962" s="5"/>
      <c r="AQ1962" s="5"/>
      <c r="AR1962" s="5"/>
      <c r="AS1962" s="5"/>
    </row>
    <row r="1963" spans="1:45" s="10" customFormat="1" ht="12.75" customHeight="1">
      <c r="A1963" s="11"/>
      <c r="B1963" s="11"/>
      <c r="C1963" s="11"/>
      <c r="O1963" s="116"/>
      <c r="P1963" s="116"/>
      <c r="Q1963" s="116"/>
      <c r="R1963" s="116"/>
      <c r="AF1963" s="5"/>
      <c r="AJ1963" s="5"/>
      <c r="AK1963" s="5"/>
      <c r="AP1963" s="5"/>
      <c r="AQ1963" s="5"/>
      <c r="AR1963" s="5"/>
      <c r="AS1963" s="5"/>
    </row>
    <row r="1964" spans="1:45" s="10" customFormat="1" ht="12.75" customHeight="1">
      <c r="A1964" s="11"/>
      <c r="B1964" s="11"/>
      <c r="C1964" s="11"/>
      <c r="O1964" s="116"/>
      <c r="P1964" s="116"/>
      <c r="Q1964" s="116"/>
      <c r="R1964" s="116"/>
      <c r="AF1964" s="5"/>
      <c r="AJ1964" s="5"/>
      <c r="AK1964" s="5"/>
      <c r="AP1964" s="5"/>
      <c r="AQ1964" s="5"/>
      <c r="AR1964" s="5"/>
      <c r="AS1964" s="5"/>
    </row>
    <row r="1965" spans="1:45" s="10" customFormat="1" ht="12.75" customHeight="1">
      <c r="A1965" s="11"/>
      <c r="B1965" s="11"/>
      <c r="C1965" s="11"/>
      <c r="O1965" s="116"/>
      <c r="P1965" s="116"/>
      <c r="Q1965" s="116"/>
      <c r="R1965" s="116"/>
      <c r="AF1965" s="5"/>
      <c r="AJ1965" s="5"/>
      <c r="AK1965" s="5"/>
      <c r="AP1965" s="5"/>
      <c r="AQ1965" s="5"/>
      <c r="AR1965" s="5"/>
      <c r="AS1965" s="5"/>
    </row>
    <row r="1966" spans="1:45" s="10" customFormat="1" ht="12.75" customHeight="1">
      <c r="A1966" s="11"/>
      <c r="B1966" s="11"/>
      <c r="C1966" s="11"/>
      <c r="O1966" s="116"/>
      <c r="P1966" s="116"/>
      <c r="Q1966" s="116"/>
      <c r="R1966" s="116"/>
      <c r="AF1966" s="5"/>
      <c r="AJ1966" s="5"/>
      <c r="AK1966" s="5"/>
      <c r="AP1966" s="5"/>
      <c r="AQ1966" s="5"/>
      <c r="AR1966" s="5"/>
      <c r="AS1966" s="5"/>
    </row>
    <row r="1967" spans="1:45" s="10" customFormat="1" ht="12.75" customHeight="1">
      <c r="A1967" s="11"/>
      <c r="B1967" s="11"/>
      <c r="C1967" s="11"/>
      <c r="O1967" s="116"/>
      <c r="P1967" s="116"/>
      <c r="Q1967" s="116"/>
      <c r="R1967" s="116"/>
      <c r="AF1967" s="5"/>
      <c r="AJ1967" s="5"/>
      <c r="AK1967" s="5"/>
      <c r="AP1967" s="5"/>
      <c r="AQ1967" s="5"/>
      <c r="AR1967" s="5"/>
      <c r="AS1967" s="5"/>
    </row>
    <row r="1968" spans="1:45" s="10" customFormat="1" ht="12.75" customHeight="1">
      <c r="A1968" s="11"/>
      <c r="B1968" s="11"/>
      <c r="C1968" s="11"/>
      <c r="O1968" s="116"/>
      <c r="P1968" s="116"/>
      <c r="Q1968" s="116"/>
      <c r="R1968" s="116"/>
      <c r="AF1968" s="5"/>
      <c r="AJ1968" s="5"/>
      <c r="AK1968" s="5"/>
      <c r="AP1968" s="5"/>
      <c r="AQ1968" s="5"/>
      <c r="AR1968" s="5"/>
      <c r="AS1968" s="5"/>
    </row>
    <row r="1969" spans="1:45" s="10" customFormat="1" ht="12.75" customHeight="1">
      <c r="A1969" s="11"/>
      <c r="B1969" s="11"/>
      <c r="C1969" s="11"/>
      <c r="O1969" s="116"/>
      <c r="P1969" s="116"/>
      <c r="Q1969" s="116"/>
      <c r="R1969" s="116"/>
      <c r="AF1969" s="5"/>
      <c r="AJ1969" s="5"/>
      <c r="AK1969" s="5"/>
      <c r="AP1969" s="5"/>
      <c r="AQ1969" s="5"/>
      <c r="AR1969" s="5"/>
      <c r="AS1969" s="5"/>
    </row>
    <row r="1970" spans="1:45" s="10" customFormat="1" ht="12.75" customHeight="1">
      <c r="A1970" s="11"/>
      <c r="B1970" s="11"/>
      <c r="C1970" s="11"/>
      <c r="O1970" s="116"/>
      <c r="P1970" s="116"/>
      <c r="Q1970" s="116"/>
      <c r="R1970" s="116"/>
      <c r="AF1970" s="5"/>
      <c r="AJ1970" s="5"/>
      <c r="AK1970" s="5"/>
      <c r="AP1970" s="5"/>
      <c r="AQ1970" s="5"/>
      <c r="AR1970" s="5"/>
      <c r="AS1970" s="5"/>
    </row>
    <row r="1971" spans="1:45" s="10" customFormat="1" ht="12.75" customHeight="1">
      <c r="A1971" s="11"/>
      <c r="B1971" s="11"/>
      <c r="C1971" s="11"/>
      <c r="O1971" s="116"/>
      <c r="P1971" s="116"/>
      <c r="Q1971" s="116"/>
      <c r="R1971" s="116"/>
      <c r="AF1971" s="5"/>
      <c r="AJ1971" s="5"/>
      <c r="AK1971" s="5"/>
      <c r="AP1971" s="5"/>
      <c r="AQ1971" s="5"/>
      <c r="AR1971" s="5"/>
      <c r="AS1971" s="5"/>
    </row>
    <row r="1972" spans="1:45" s="10" customFormat="1" ht="12.75" customHeight="1">
      <c r="A1972" s="11"/>
      <c r="B1972" s="11"/>
      <c r="C1972" s="11"/>
      <c r="O1972" s="116"/>
      <c r="P1972" s="116"/>
      <c r="Q1972" s="116"/>
      <c r="R1972" s="116"/>
      <c r="AF1972" s="5"/>
      <c r="AJ1972" s="5"/>
      <c r="AK1972" s="5"/>
      <c r="AP1972" s="5"/>
      <c r="AQ1972" s="5"/>
      <c r="AR1972" s="5"/>
      <c r="AS1972" s="5"/>
    </row>
    <row r="1973" spans="1:45" s="10" customFormat="1" ht="12.75" customHeight="1">
      <c r="A1973" s="11"/>
      <c r="B1973" s="11"/>
      <c r="C1973" s="11"/>
      <c r="O1973" s="116"/>
      <c r="P1973" s="116"/>
      <c r="Q1973" s="116"/>
      <c r="R1973" s="116"/>
      <c r="AF1973" s="5"/>
      <c r="AJ1973" s="5"/>
      <c r="AK1973" s="5"/>
      <c r="AP1973" s="5"/>
      <c r="AQ1973" s="5"/>
      <c r="AR1973" s="5"/>
      <c r="AS1973" s="5"/>
    </row>
    <row r="1974" spans="1:45" s="10" customFormat="1" ht="12.75" customHeight="1">
      <c r="A1974" s="11"/>
      <c r="B1974" s="11"/>
      <c r="C1974" s="11"/>
      <c r="O1974" s="116"/>
      <c r="P1974" s="116"/>
      <c r="Q1974" s="116"/>
      <c r="R1974" s="116"/>
      <c r="AF1974" s="5"/>
      <c r="AJ1974" s="5"/>
      <c r="AK1974" s="5"/>
      <c r="AP1974" s="5"/>
      <c r="AQ1974" s="5"/>
      <c r="AR1974" s="5"/>
      <c r="AS1974" s="5"/>
    </row>
    <row r="1975" spans="1:45" s="10" customFormat="1" ht="12.75" customHeight="1">
      <c r="A1975" s="11"/>
      <c r="B1975" s="11"/>
      <c r="C1975" s="11"/>
      <c r="O1975" s="116"/>
      <c r="P1975" s="116"/>
      <c r="Q1975" s="116"/>
      <c r="R1975" s="116"/>
      <c r="AF1975" s="5"/>
      <c r="AJ1975" s="5"/>
      <c r="AK1975" s="5"/>
      <c r="AP1975" s="5"/>
      <c r="AQ1975" s="5"/>
      <c r="AR1975" s="5"/>
      <c r="AS1975" s="5"/>
    </row>
    <row r="1976" spans="1:45" s="10" customFormat="1" ht="12.75" customHeight="1">
      <c r="A1976" s="11"/>
      <c r="B1976" s="11"/>
      <c r="C1976" s="11"/>
      <c r="O1976" s="116"/>
      <c r="P1976" s="116"/>
      <c r="Q1976" s="116"/>
      <c r="R1976" s="116"/>
      <c r="AF1976" s="5"/>
      <c r="AJ1976" s="5"/>
      <c r="AK1976" s="5"/>
      <c r="AP1976" s="5"/>
      <c r="AQ1976" s="5"/>
      <c r="AR1976" s="5"/>
      <c r="AS1976" s="5"/>
    </row>
    <row r="1977" spans="1:45" s="10" customFormat="1" ht="12.75" customHeight="1">
      <c r="A1977" s="11"/>
      <c r="B1977" s="11"/>
      <c r="C1977" s="11"/>
      <c r="O1977" s="116"/>
      <c r="P1977" s="116"/>
      <c r="Q1977" s="116"/>
      <c r="R1977" s="116"/>
      <c r="AF1977" s="5"/>
      <c r="AJ1977" s="5"/>
      <c r="AK1977" s="5"/>
      <c r="AP1977" s="5"/>
      <c r="AQ1977" s="5"/>
      <c r="AR1977" s="5"/>
      <c r="AS1977" s="5"/>
    </row>
    <row r="1978" spans="1:45" s="10" customFormat="1" ht="12.75" customHeight="1">
      <c r="A1978" s="11"/>
      <c r="B1978" s="11"/>
      <c r="C1978" s="11"/>
      <c r="O1978" s="116"/>
      <c r="P1978" s="116"/>
      <c r="Q1978" s="116"/>
      <c r="R1978" s="116"/>
      <c r="AF1978" s="5"/>
      <c r="AJ1978" s="5"/>
      <c r="AK1978" s="5"/>
      <c r="AP1978" s="5"/>
      <c r="AQ1978" s="5"/>
      <c r="AR1978" s="5"/>
      <c r="AS1978" s="5"/>
    </row>
    <row r="1979" spans="1:45" s="10" customFormat="1" ht="12.75" customHeight="1">
      <c r="A1979" s="11"/>
      <c r="B1979" s="11"/>
      <c r="C1979" s="11"/>
      <c r="O1979" s="116"/>
      <c r="P1979" s="116"/>
      <c r="Q1979" s="116"/>
      <c r="R1979" s="116"/>
      <c r="AF1979" s="5"/>
      <c r="AJ1979" s="5"/>
      <c r="AK1979" s="5"/>
      <c r="AP1979" s="5"/>
      <c r="AQ1979" s="5"/>
      <c r="AR1979" s="5"/>
      <c r="AS1979" s="5"/>
    </row>
    <row r="1980" spans="1:45" s="10" customFormat="1" ht="12.75" customHeight="1">
      <c r="A1980" s="11"/>
      <c r="B1980" s="11"/>
      <c r="C1980" s="11"/>
      <c r="O1980" s="116"/>
      <c r="P1980" s="116"/>
      <c r="Q1980" s="116"/>
      <c r="R1980" s="116"/>
      <c r="AF1980" s="5"/>
      <c r="AJ1980" s="5"/>
      <c r="AK1980" s="5"/>
      <c r="AP1980" s="5"/>
      <c r="AQ1980" s="5"/>
      <c r="AR1980" s="5"/>
      <c r="AS1980" s="5"/>
    </row>
    <row r="1981" spans="1:45" s="10" customFormat="1" ht="12.75" customHeight="1">
      <c r="A1981" s="11"/>
      <c r="B1981" s="11"/>
      <c r="C1981" s="11"/>
      <c r="O1981" s="116"/>
      <c r="P1981" s="116"/>
      <c r="Q1981" s="116"/>
      <c r="R1981" s="116"/>
      <c r="AF1981" s="5"/>
      <c r="AJ1981" s="5"/>
      <c r="AK1981" s="5"/>
      <c r="AP1981" s="5"/>
      <c r="AQ1981" s="5"/>
      <c r="AR1981" s="5"/>
      <c r="AS1981" s="5"/>
    </row>
    <row r="1982" spans="1:45" s="10" customFormat="1" ht="12.75" customHeight="1">
      <c r="A1982" s="11"/>
      <c r="B1982" s="11"/>
      <c r="C1982" s="11"/>
      <c r="O1982" s="116"/>
      <c r="P1982" s="116"/>
      <c r="Q1982" s="116"/>
      <c r="R1982" s="116"/>
      <c r="AF1982" s="5"/>
      <c r="AJ1982" s="5"/>
      <c r="AK1982" s="5"/>
      <c r="AP1982" s="5"/>
      <c r="AQ1982" s="5"/>
      <c r="AR1982" s="5"/>
      <c r="AS1982" s="5"/>
    </row>
    <row r="1983" spans="1:45" s="10" customFormat="1" ht="12.75" customHeight="1">
      <c r="A1983" s="11"/>
      <c r="B1983" s="11"/>
      <c r="C1983" s="11"/>
      <c r="O1983" s="116"/>
      <c r="P1983" s="116"/>
      <c r="Q1983" s="116"/>
      <c r="R1983" s="116"/>
      <c r="AF1983" s="5"/>
      <c r="AJ1983" s="5"/>
      <c r="AK1983" s="5"/>
      <c r="AP1983" s="5"/>
      <c r="AQ1983" s="5"/>
      <c r="AR1983" s="5"/>
      <c r="AS1983" s="5"/>
    </row>
    <row r="1984" spans="1:45" s="10" customFormat="1" ht="12.75" customHeight="1">
      <c r="A1984" s="11"/>
      <c r="B1984" s="11"/>
      <c r="C1984" s="11"/>
      <c r="O1984" s="116"/>
      <c r="P1984" s="116"/>
      <c r="Q1984" s="116"/>
      <c r="R1984" s="116"/>
      <c r="AF1984" s="5"/>
      <c r="AJ1984" s="5"/>
      <c r="AK1984" s="5"/>
      <c r="AP1984" s="5"/>
      <c r="AQ1984" s="5"/>
      <c r="AR1984" s="5"/>
      <c r="AS1984" s="5"/>
    </row>
    <row r="1985" spans="1:45" s="10" customFormat="1" ht="12.75" customHeight="1">
      <c r="A1985" s="11"/>
      <c r="B1985" s="11"/>
      <c r="C1985" s="11"/>
      <c r="O1985" s="116"/>
      <c r="P1985" s="116"/>
      <c r="Q1985" s="116"/>
      <c r="R1985" s="116"/>
      <c r="AF1985" s="5"/>
      <c r="AJ1985" s="5"/>
      <c r="AK1985" s="5"/>
      <c r="AP1985" s="5"/>
      <c r="AQ1985" s="5"/>
      <c r="AR1985" s="5"/>
      <c r="AS1985" s="5"/>
    </row>
    <row r="1986" spans="1:45" s="10" customFormat="1" ht="12.75" customHeight="1">
      <c r="A1986" s="11"/>
      <c r="B1986" s="11"/>
      <c r="C1986" s="11"/>
      <c r="O1986" s="116"/>
      <c r="P1986" s="116"/>
      <c r="Q1986" s="116"/>
      <c r="R1986" s="116"/>
      <c r="AF1986" s="5"/>
      <c r="AJ1986" s="5"/>
      <c r="AK1986" s="5"/>
      <c r="AP1986" s="5"/>
      <c r="AQ1986" s="5"/>
      <c r="AR1986" s="5"/>
      <c r="AS1986" s="5"/>
    </row>
    <row r="1987" spans="1:45" s="10" customFormat="1" ht="12.75" customHeight="1">
      <c r="A1987" s="11"/>
      <c r="B1987" s="11"/>
      <c r="C1987" s="11"/>
      <c r="O1987" s="116"/>
      <c r="P1987" s="116"/>
      <c r="Q1987" s="116"/>
      <c r="R1987" s="116"/>
      <c r="AF1987" s="5"/>
      <c r="AJ1987" s="5"/>
      <c r="AK1987" s="5"/>
      <c r="AP1987" s="5"/>
      <c r="AQ1987" s="5"/>
      <c r="AR1987" s="5"/>
      <c r="AS1987" s="5"/>
    </row>
    <row r="1988" spans="1:45" s="10" customFormat="1" ht="12.75" customHeight="1">
      <c r="A1988" s="11"/>
      <c r="B1988" s="11"/>
      <c r="C1988" s="11"/>
      <c r="O1988" s="116"/>
      <c r="P1988" s="116"/>
      <c r="Q1988" s="116"/>
      <c r="R1988" s="116"/>
      <c r="AF1988" s="5"/>
      <c r="AJ1988" s="5"/>
      <c r="AK1988" s="5"/>
      <c r="AP1988" s="5"/>
      <c r="AQ1988" s="5"/>
      <c r="AR1988" s="5"/>
      <c r="AS1988" s="5"/>
    </row>
    <row r="1989" spans="1:45" s="10" customFormat="1" ht="12.75" customHeight="1">
      <c r="A1989" s="11"/>
      <c r="B1989" s="11"/>
      <c r="C1989" s="11"/>
      <c r="O1989" s="116"/>
      <c r="P1989" s="116"/>
      <c r="Q1989" s="116"/>
      <c r="R1989" s="116"/>
      <c r="AF1989" s="5"/>
      <c r="AJ1989" s="5"/>
      <c r="AK1989" s="5"/>
      <c r="AP1989" s="5"/>
      <c r="AQ1989" s="5"/>
      <c r="AR1989" s="5"/>
      <c r="AS1989" s="5"/>
    </row>
    <row r="1990" spans="1:45" s="10" customFormat="1" ht="12.75" customHeight="1">
      <c r="A1990" s="11"/>
      <c r="B1990" s="11"/>
      <c r="C1990" s="11"/>
      <c r="O1990" s="116"/>
      <c r="P1990" s="116"/>
      <c r="Q1990" s="116"/>
      <c r="R1990" s="116"/>
      <c r="AF1990" s="5"/>
      <c r="AJ1990" s="5"/>
      <c r="AK1990" s="5"/>
      <c r="AP1990" s="5"/>
      <c r="AQ1990" s="5"/>
      <c r="AR1990" s="5"/>
      <c r="AS1990" s="5"/>
    </row>
    <row r="1991" spans="1:45" s="10" customFormat="1" ht="12.75" customHeight="1">
      <c r="A1991" s="11"/>
      <c r="B1991" s="11"/>
      <c r="C1991" s="11"/>
      <c r="O1991" s="116"/>
      <c r="P1991" s="116"/>
      <c r="Q1991" s="116"/>
      <c r="R1991" s="116"/>
      <c r="AF1991" s="5"/>
      <c r="AJ1991" s="5"/>
      <c r="AK1991" s="5"/>
      <c r="AP1991" s="5"/>
      <c r="AQ1991" s="5"/>
      <c r="AR1991" s="5"/>
      <c r="AS1991" s="5"/>
    </row>
    <row r="1992" spans="1:45" s="10" customFormat="1" ht="12.75" customHeight="1">
      <c r="A1992" s="11"/>
      <c r="B1992" s="11"/>
      <c r="C1992" s="11"/>
      <c r="O1992" s="116"/>
      <c r="P1992" s="116"/>
      <c r="Q1992" s="116"/>
      <c r="R1992" s="116"/>
      <c r="AF1992" s="5"/>
      <c r="AJ1992" s="5"/>
      <c r="AK1992" s="5"/>
      <c r="AP1992" s="5"/>
      <c r="AQ1992" s="5"/>
      <c r="AR1992" s="5"/>
      <c r="AS1992" s="5"/>
    </row>
    <row r="1993" spans="1:45" s="10" customFormat="1" ht="12.75" customHeight="1">
      <c r="A1993" s="11"/>
      <c r="B1993" s="11"/>
      <c r="C1993" s="11"/>
      <c r="O1993" s="116"/>
      <c r="P1993" s="116"/>
      <c r="Q1993" s="116"/>
      <c r="R1993" s="116"/>
      <c r="AF1993" s="5"/>
      <c r="AJ1993" s="5"/>
      <c r="AK1993" s="5"/>
      <c r="AP1993" s="5"/>
      <c r="AQ1993" s="5"/>
      <c r="AR1993" s="5"/>
      <c r="AS1993" s="5"/>
    </row>
    <row r="1994" spans="1:45" s="10" customFormat="1" ht="12.75" customHeight="1">
      <c r="A1994" s="11"/>
      <c r="B1994" s="11"/>
      <c r="C1994" s="11"/>
      <c r="O1994" s="116"/>
      <c r="P1994" s="116"/>
      <c r="Q1994" s="116"/>
      <c r="R1994" s="116"/>
      <c r="AF1994" s="5"/>
      <c r="AJ1994" s="5"/>
      <c r="AK1994" s="5"/>
      <c r="AP1994" s="5"/>
      <c r="AQ1994" s="5"/>
      <c r="AR1994" s="5"/>
      <c r="AS1994" s="5"/>
    </row>
    <row r="1995" spans="1:45" s="10" customFormat="1" ht="12.75" customHeight="1">
      <c r="A1995" s="11"/>
      <c r="B1995" s="11"/>
      <c r="C1995" s="11"/>
      <c r="O1995" s="116"/>
      <c r="P1995" s="116"/>
      <c r="Q1995" s="116"/>
      <c r="R1995" s="116"/>
      <c r="AF1995" s="5"/>
      <c r="AJ1995" s="5"/>
      <c r="AK1995" s="5"/>
      <c r="AP1995" s="5"/>
      <c r="AQ1995" s="5"/>
      <c r="AR1995" s="5"/>
      <c r="AS1995" s="5"/>
    </row>
    <row r="1996" spans="1:45" s="10" customFormat="1" ht="12.75" customHeight="1">
      <c r="A1996" s="11"/>
      <c r="B1996" s="11"/>
      <c r="C1996" s="11"/>
      <c r="O1996" s="116"/>
      <c r="P1996" s="116"/>
      <c r="Q1996" s="116"/>
      <c r="R1996" s="116"/>
      <c r="AF1996" s="5"/>
      <c r="AJ1996" s="5"/>
      <c r="AK1996" s="5"/>
      <c r="AP1996" s="5"/>
      <c r="AQ1996" s="5"/>
      <c r="AR1996" s="5"/>
      <c r="AS1996" s="5"/>
    </row>
    <row r="1997" spans="1:45" s="10" customFormat="1" ht="12.75" customHeight="1">
      <c r="A1997" s="11"/>
      <c r="B1997" s="11"/>
      <c r="C1997" s="11"/>
      <c r="O1997" s="116"/>
      <c r="P1997" s="116"/>
      <c r="Q1997" s="116"/>
      <c r="R1997" s="116"/>
      <c r="AF1997" s="5"/>
      <c r="AJ1997" s="5"/>
      <c r="AK1997" s="5"/>
      <c r="AP1997" s="5"/>
      <c r="AQ1997" s="5"/>
      <c r="AR1997" s="5"/>
      <c r="AS1997" s="5"/>
    </row>
    <row r="1998" spans="1:45" s="10" customFormat="1" ht="12.75" customHeight="1">
      <c r="A1998" s="11"/>
      <c r="B1998" s="11"/>
      <c r="C1998" s="11"/>
      <c r="O1998" s="116"/>
      <c r="P1998" s="116"/>
      <c r="Q1998" s="116"/>
      <c r="R1998" s="116"/>
      <c r="AF1998" s="5"/>
      <c r="AJ1998" s="5"/>
      <c r="AK1998" s="5"/>
      <c r="AP1998" s="5"/>
      <c r="AQ1998" s="5"/>
      <c r="AR1998" s="5"/>
      <c r="AS1998" s="5"/>
    </row>
    <row r="1999" spans="1:45" s="10" customFormat="1" ht="12.75" customHeight="1">
      <c r="A1999" s="11"/>
      <c r="B1999" s="11"/>
      <c r="C1999" s="11"/>
      <c r="O1999" s="116"/>
      <c r="P1999" s="116"/>
      <c r="Q1999" s="116"/>
      <c r="R1999" s="116"/>
      <c r="AF1999" s="5"/>
      <c r="AJ1999" s="5"/>
      <c r="AK1999" s="5"/>
      <c r="AP1999" s="5"/>
      <c r="AQ1999" s="5"/>
      <c r="AR1999" s="5"/>
      <c r="AS1999" s="5"/>
    </row>
    <row r="2000" spans="1:45" s="10" customFormat="1" ht="12.75" customHeight="1">
      <c r="A2000" s="11"/>
      <c r="B2000" s="11"/>
      <c r="C2000" s="11"/>
      <c r="O2000" s="116"/>
      <c r="P2000" s="116"/>
      <c r="Q2000" s="116"/>
      <c r="R2000" s="116"/>
      <c r="AF2000" s="5"/>
      <c r="AJ2000" s="5"/>
      <c r="AK2000" s="5"/>
      <c r="AP2000" s="5"/>
      <c r="AQ2000" s="5"/>
      <c r="AR2000" s="5"/>
      <c r="AS2000" s="5"/>
    </row>
    <row r="2001" spans="1:45" s="10" customFormat="1" ht="12.75" customHeight="1">
      <c r="A2001" s="11"/>
      <c r="B2001" s="11"/>
      <c r="C2001" s="11"/>
      <c r="O2001" s="116"/>
      <c r="P2001" s="116"/>
      <c r="Q2001" s="116"/>
      <c r="R2001" s="116"/>
      <c r="AF2001" s="5"/>
      <c r="AJ2001" s="5"/>
      <c r="AK2001" s="5"/>
      <c r="AP2001" s="5"/>
      <c r="AQ2001" s="5"/>
      <c r="AR2001" s="5"/>
      <c r="AS2001" s="5"/>
    </row>
    <row r="2002" spans="1:45" s="10" customFormat="1" ht="12.75" customHeight="1">
      <c r="A2002" s="11"/>
      <c r="B2002" s="11"/>
      <c r="C2002" s="11"/>
      <c r="O2002" s="116"/>
      <c r="P2002" s="116"/>
      <c r="Q2002" s="116"/>
      <c r="R2002" s="116"/>
      <c r="AF2002" s="5"/>
      <c r="AJ2002" s="5"/>
      <c r="AK2002" s="5"/>
      <c r="AP2002" s="5"/>
      <c r="AQ2002" s="5"/>
      <c r="AR2002" s="5"/>
      <c r="AS2002" s="5"/>
    </row>
    <row r="2003" spans="1:45" s="10" customFormat="1" ht="12.75" customHeight="1">
      <c r="A2003" s="11"/>
      <c r="B2003" s="11"/>
      <c r="C2003" s="11"/>
      <c r="O2003" s="116"/>
      <c r="P2003" s="116"/>
      <c r="Q2003" s="116"/>
      <c r="R2003" s="116"/>
      <c r="AF2003" s="5"/>
      <c r="AJ2003" s="5"/>
      <c r="AK2003" s="5"/>
      <c r="AP2003" s="5"/>
      <c r="AQ2003" s="5"/>
      <c r="AR2003" s="5"/>
      <c r="AS2003" s="5"/>
    </row>
    <row r="2004" spans="1:45" s="10" customFormat="1" ht="12.75" customHeight="1">
      <c r="A2004" s="11"/>
      <c r="B2004" s="11"/>
      <c r="C2004" s="11"/>
      <c r="O2004" s="116"/>
      <c r="P2004" s="116"/>
      <c r="Q2004" s="116"/>
      <c r="R2004" s="116"/>
      <c r="AF2004" s="5"/>
      <c r="AJ2004" s="5"/>
      <c r="AK2004" s="5"/>
      <c r="AP2004" s="5"/>
      <c r="AQ2004" s="5"/>
      <c r="AR2004" s="5"/>
      <c r="AS2004" s="5"/>
    </row>
    <row r="2005" spans="1:45" s="10" customFormat="1" ht="12.75" customHeight="1">
      <c r="A2005" s="11"/>
      <c r="B2005" s="11"/>
      <c r="C2005" s="11"/>
      <c r="O2005" s="116"/>
      <c r="P2005" s="116"/>
      <c r="Q2005" s="116"/>
      <c r="R2005" s="116"/>
      <c r="AF2005" s="5"/>
      <c r="AJ2005" s="5"/>
      <c r="AK2005" s="5"/>
      <c r="AP2005" s="5"/>
      <c r="AQ2005" s="5"/>
      <c r="AR2005" s="5"/>
      <c r="AS2005" s="5"/>
    </row>
    <row r="2006" spans="1:45" s="10" customFormat="1" ht="12.75" customHeight="1">
      <c r="A2006" s="11"/>
      <c r="B2006" s="11"/>
      <c r="C2006" s="11"/>
      <c r="O2006" s="116"/>
      <c r="P2006" s="116"/>
      <c r="Q2006" s="116"/>
      <c r="R2006" s="116"/>
      <c r="AF2006" s="5"/>
      <c r="AJ2006" s="5"/>
      <c r="AK2006" s="5"/>
      <c r="AP2006" s="5"/>
      <c r="AQ2006" s="5"/>
      <c r="AR2006" s="5"/>
      <c r="AS2006" s="5"/>
    </row>
    <row r="2007" spans="1:45" s="10" customFormat="1" ht="12.75" customHeight="1">
      <c r="A2007" s="11"/>
      <c r="B2007" s="11"/>
      <c r="C2007" s="11"/>
      <c r="O2007" s="116"/>
      <c r="P2007" s="116"/>
      <c r="Q2007" s="116"/>
      <c r="R2007" s="116"/>
      <c r="AF2007" s="5"/>
      <c r="AJ2007" s="5"/>
      <c r="AK2007" s="5"/>
      <c r="AP2007" s="5"/>
      <c r="AQ2007" s="5"/>
      <c r="AR2007" s="5"/>
      <c r="AS2007" s="5"/>
    </row>
    <row r="2008" spans="1:45" s="10" customFormat="1" ht="12.75" customHeight="1">
      <c r="A2008" s="11"/>
      <c r="B2008" s="11"/>
      <c r="C2008" s="11"/>
      <c r="O2008" s="116"/>
      <c r="P2008" s="116"/>
      <c r="Q2008" s="116"/>
      <c r="R2008" s="116"/>
      <c r="AF2008" s="5"/>
      <c r="AJ2008" s="5"/>
      <c r="AK2008" s="5"/>
      <c r="AP2008" s="5"/>
      <c r="AQ2008" s="5"/>
      <c r="AR2008" s="5"/>
      <c r="AS2008" s="5"/>
    </row>
    <row r="2009" spans="1:45" s="10" customFormat="1" ht="12.75" customHeight="1">
      <c r="A2009" s="11"/>
      <c r="B2009" s="11"/>
      <c r="C2009" s="11"/>
      <c r="O2009" s="116"/>
      <c r="P2009" s="116"/>
      <c r="Q2009" s="116"/>
      <c r="R2009" s="116"/>
      <c r="AF2009" s="5"/>
      <c r="AJ2009" s="5"/>
      <c r="AK2009" s="5"/>
      <c r="AP2009" s="5"/>
      <c r="AQ2009" s="5"/>
      <c r="AR2009" s="5"/>
      <c r="AS2009" s="5"/>
    </row>
    <row r="2010" spans="1:45" s="10" customFormat="1" ht="12.75" customHeight="1">
      <c r="A2010" s="11"/>
      <c r="B2010" s="11"/>
      <c r="C2010" s="11"/>
      <c r="O2010" s="116"/>
      <c r="P2010" s="116"/>
      <c r="Q2010" s="116"/>
      <c r="R2010" s="116"/>
      <c r="AF2010" s="5"/>
      <c r="AJ2010" s="5"/>
      <c r="AK2010" s="5"/>
      <c r="AP2010" s="5"/>
      <c r="AQ2010" s="5"/>
      <c r="AR2010" s="5"/>
      <c r="AS2010" s="5"/>
    </row>
    <row r="2011" spans="1:45" s="10" customFormat="1" ht="12.75" customHeight="1">
      <c r="A2011" s="11"/>
      <c r="B2011" s="11"/>
      <c r="C2011" s="11"/>
      <c r="O2011" s="116"/>
      <c r="P2011" s="116"/>
      <c r="Q2011" s="116"/>
      <c r="R2011" s="116"/>
      <c r="AF2011" s="5"/>
      <c r="AJ2011" s="5"/>
      <c r="AK2011" s="5"/>
      <c r="AP2011" s="5"/>
      <c r="AQ2011" s="5"/>
      <c r="AR2011" s="5"/>
      <c r="AS2011" s="5"/>
    </row>
    <row r="2012" spans="1:45" s="10" customFormat="1" ht="12.75" customHeight="1">
      <c r="A2012" s="11"/>
      <c r="B2012" s="11"/>
      <c r="C2012" s="11"/>
      <c r="O2012" s="116"/>
      <c r="P2012" s="116"/>
      <c r="Q2012" s="116"/>
      <c r="R2012" s="116"/>
      <c r="AF2012" s="5"/>
      <c r="AJ2012" s="5"/>
      <c r="AK2012" s="5"/>
      <c r="AP2012" s="5"/>
      <c r="AQ2012" s="5"/>
      <c r="AR2012" s="5"/>
      <c r="AS2012" s="5"/>
    </row>
    <row r="2013" spans="1:45" s="10" customFormat="1" ht="12.75" customHeight="1">
      <c r="A2013" s="11"/>
      <c r="B2013" s="11"/>
      <c r="C2013" s="11"/>
      <c r="O2013" s="116"/>
      <c r="P2013" s="116"/>
      <c r="Q2013" s="116"/>
      <c r="R2013" s="116"/>
      <c r="AF2013" s="5"/>
      <c r="AJ2013" s="5"/>
      <c r="AK2013" s="5"/>
      <c r="AP2013" s="5"/>
      <c r="AQ2013" s="5"/>
      <c r="AR2013" s="5"/>
      <c r="AS2013" s="5"/>
    </row>
    <row r="2014" spans="1:45" s="10" customFormat="1" ht="12.75" customHeight="1">
      <c r="A2014" s="11"/>
      <c r="B2014" s="11"/>
      <c r="C2014" s="11"/>
      <c r="O2014" s="116"/>
      <c r="P2014" s="116"/>
      <c r="Q2014" s="116"/>
      <c r="R2014" s="116"/>
      <c r="AF2014" s="5"/>
      <c r="AJ2014" s="5"/>
      <c r="AK2014" s="5"/>
      <c r="AP2014" s="5"/>
      <c r="AQ2014" s="5"/>
      <c r="AR2014" s="5"/>
      <c r="AS2014" s="5"/>
    </row>
    <row r="2015" spans="1:45" s="10" customFormat="1" ht="12.75" customHeight="1">
      <c r="A2015" s="11"/>
      <c r="B2015" s="11"/>
      <c r="C2015" s="11"/>
      <c r="O2015" s="116"/>
      <c r="P2015" s="116"/>
      <c r="Q2015" s="116"/>
      <c r="R2015" s="116"/>
      <c r="AF2015" s="5"/>
      <c r="AJ2015" s="5"/>
      <c r="AK2015" s="5"/>
      <c r="AP2015" s="5"/>
      <c r="AQ2015" s="5"/>
      <c r="AR2015" s="5"/>
      <c r="AS2015" s="5"/>
    </row>
    <row r="2016" spans="1:45" s="10" customFormat="1" ht="12.75" customHeight="1">
      <c r="A2016" s="11"/>
      <c r="B2016" s="11"/>
      <c r="C2016" s="11"/>
      <c r="O2016" s="116"/>
      <c r="P2016" s="116"/>
      <c r="Q2016" s="116"/>
      <c r="R2016" s="116"/>
      <c r="AF2016" s="5"/>
      <c r="AJ2016" s="5"/>
      <c r="AK2016" s="5"/>
      <c r="AP2016" s="5"/>
      <c r="AQ2016" s="5"/>
      <c r="AR2016" s="5"/>
      <c r="AS2016" s="5"/>
    </row>
    <row r="2017" spans="1:45" s="10" customFormat="1" ht="12.75" customHeight="1">
      <c r="A2017" s="11"/>
      <c r="B2017" s="11"/>
      <c r="C2017" s="11"/>
      <c r="O2017" s="116"/>
      <c r="P2017" s="116"/>
      <c r="Q2017" s="116"/>
      <c r="R2017" s="116"/>
      <c r="AF2017" s="5"/>
      <c r="AJ2017" s="5"/>
      <c r="AK2017" s="5"/>
      <c r="AP2017" s="5"/>
      <c r="AQ2017" s="5"/>
      <c r="AR2017" s="5"/>
      <c r="AS2017" s="5"/>
    </row>
    <row r="2018" spans="1:45" s="10" customFormat="1" ht="12.75" customHeight="1">
      <c r="A2018" s="11"/>
      <c r="B2018" s="11"/>
      <c r="C2018" s="11"/>
      <c r="O2018" s="116"/>
      <c r="P2018" s="116"/>
      <c r="Q2018" s="116"/>
      <c r="R2018" s="116"/>
      <c r="AF2018" s="5"/>
      <c r="AJ2018" s="5"/>
      <c r="AK2018" s="5"/>
      <c r="AP2018" s="5"/>
      <c r="AQ2018" s="5"/>
      <c r="AR2018" s="5"/>
      <c r="AS2018" s="5"/>
    </row>
    <row r="2019" spans="1:45" s="10" customFormat="1" ht="12.75" customHeight="1">
      <c r="A2019" s="11"/>
      <c r="B2019" s="11"/>
      <c r="C2019" s="11"/>
      <c r="O2019" s="116"/>
      <c r="P2019" s="116"/>
      <c r="Q2019" s="116"/>
      <c r="R2019" s="116"/>
      <c r="AF2019" s="5"/>
      <c r="AJ2019" s="5"/>
      <c r="AK2019" s="5"/>
      <c r="AP2019" s="5"/>
      <c r="AQ2019" s="5"/>
      <c r="AR2019" s="5"/>
      <c r="AS2019" s="5"/>
    </row>
    <row r="2020" spans="1:45" s="10" customFormat="1" ht="12.75" customHeight="1">
      <c r="A2020" s="11"/>
      <c r="B2020" s="11"/>
      <c r="C2020" s="11"/>
      <c r="O2020" s="116"/>
      <c r="P2020" s="116"/>
      <c r="Q2020" s="116"/>
      <c r="R2020" s="116"/>
      <c r="AF2020" s="5"/>
      <c r="AJ2020" s="5"/>
      <c r="AK2020" s="5"/>
      <c r="AP2020" s="5"/>
      <c r="AQ2020" s="5"/>
      <c r="AR2020" s="5"/>
      <c r="AS2020" s="5"/>
    </row>
    <row r="2021" spans="1:45" s="10" customFormat="1" ht="12.75" customHeight="1">
      <c r="A2021" s="11"/>
      <c r="B2021" s="11"/>
      <c r="C2021" s="11"/>
      <c r="O2021" s="116"/>
      <c r="P2021" s="116"/>
      <c r="Q2021" s="116"/>
      <c r="R2021" s="116"/>
      <c r="AF2021" s="5"/>
      <c r="AJ2021" s="5"/>
      <c r="AK2021" s="5"/>
      <c r="AP2021" s="5"/>
      <c r="AQ2021" s="5"/>
      <c r="AR2021" s="5"/>
      <c r="AS2021" s="5"/>
    </row>
    <row r="2022" spans="1:45" s="10" customFormat="1" ht="12.75" customHeight="1">
      <c r="A2022" s="11"/>
      <c r="B2022" s="11"/>
      <c r="C2022" s="11"/>
      <c r="O2022" s="116"/>
      <c r="P2022" s="116"/>
      <c r="Q2022" s="116"/>
      <c r="R2022" s="116"/>
      <c r="AF2022" s="5"/>
      <c r="AJ2022" s="5"/>
      <c r="AK2022" s="5"/>
      <c r="AP2022" s="5"/>
      <c r="AQ2022" s="5"/>
      <c r="AR2022" s="5"/>
      <c r="AS2022" s="5"/>
    </row>
    <row r="2023" spans="1:45" s="10" customFormat="1" ht="12.75" customHeight="1">
      <c r="A2023" s="11"/>
      <c r="B2023" s="11"/>
      <c r="C2023" s="11"/>
      <c r="O2023" s="116"/>
      <c r="P2023" s="116"/>
      <c r="Q2023" s="116"/>
      <c r="R2023" s="116"/>
      <c r="AF2023" s="5"/>
      <c r="AJ2023" s="5"/>
      <c r="AK2023" s="5"/>
      <c r="AP2023" s="5"/>
      <c r="AQ2023" s="5"/>
      <c r="AR2023" s="5"/>
      <c r="AS2023" s="5"/>
    </row>
    <row r="2024" spans="1:45" s="10" customFormat="1" ht="12.75" customHeight="1">
      <c r="A2024" s="11"/>
      <c r="B2024" s="11"/>
      <c r="C2024" s="11"/>
      <c r="O2024" s="116"/>
      <c r="P2024" s="116"/>
      <c r="Q2024" s="116"/>
      <c r="R2024" s="116"/>
      <c r="AF2024" s="5"/>
      <c r="AJ2024" s="5"/>
      <c r="AK2024" s="5"/>
      <c r="AP2024" s="5"/>
      <c r="AQ2024" s="5"/>
      <c r="AR2024" s="5"/>
      <c r="AS2024" s="5"/>
    </row>
    <row r="2025" spans="1:45" s="10" customFormat="1" ht="12.75" customHeight="1">
      <c r="A2025" s="11"/>
      <c r="B2025" s="11"/>
      <c r="C2025" s="11"/>
      <c r="O2025" s="116"/>
      <c r="P2025" s="116"/>
      <c r="Q2025" s="116"/>
      <c r="R2025" s="116"/>
      <c r="AF2025" s="5"/>
      <c r="AJ2025" s="5"/>
      <c r="AK2025" s="5"/>
      <c r="AP2025" s="5"/>
      <c r="AQ2025" s="5"/>
      <c r="AR2025" s="5"/>
      <c r="AS2025" s="5"/>
    </row>
    <row r="2026" spans="1:45" s="10" customFormat="1" ht="12.75" customHeight="1">
      <c r="A2026" s="11"/>
      <c r="B2026" s="11"/>
      <c r="C2026" s="11"/>
      <c r="O2026" s="116"/>
      <c r="P2026" s="116"/>
      <c r="Q2026" s="116"/>
      <c r="R2026" s="116"/>
      <c r="AF2026" s="5"/>
      <c r="AJ2026" s="5"/>
      <c r="AK2026" s="5"/>
      <c r="AP2026" s="5"/>
      <c r="AQ2026" s="5"/>
      <c r="AR2026" s="5"/>
      <c r="AS2026" s="5"/>
    </row>
    <row r="2027" spans="1:45" s="10" customFormat="1" ht="12.75" customHeight="1">
      <c r="A2027" s="11"/>
      <c r="B2027" s="11"/>
      <c r="C2027" s="11"/>
      <c r="O2027" s="116"/>
      <c r="P2027" s="116"/>
      <c r="Q2027" s="116"/>
      <c r="R2027" s="116"/>
      <c r="AF2027" s="5"/>
      <c r="AJ2027" s="5"/>
      <c r="AK2027" s="5"/>
      <c r="AP2027" s="5"/>
      <c r="AQ2027" s="5"/>
      <c r="AR2027" s="5"/>
      <c r="AS2027" s="5"/>
    </row>
    <row r="2028" spans="1:45" s="10" customFormat="1" ht="12.75" customHeight="1">
      <c r="A2028" s="11"/>
      <c r="B2028" s="11"/>
      <c r="C2028" s="11"/>
      <c r="O2028" s="116"/>
      <c r="P2028" s="116"/>
      <c r="Q2028" s="116"/>
      <c r="R2028" s="116"/>
      <c r="AF2028" s="5"/>
      <c r="AJ2028" s="5"/>
      <c r="AK2028" s="5"/>
      <c r="AP2028" s="5"/>
      <c r="AQ2028" s="5"/>
      <c r="AR2028" s="5"/>
      <c r="AS2028" s="5"/>
    </row>
    <row r="2029" spans="1:45" s="10" customFormat="1" ht="12.75" customHeight="1">
      <c r="A2029" s="11"/>
      <c r="B2029" s="11"/>
      <c r="C2029" s="11"/>
      <c r="O2029" s="116"/>
      <c r="P2029" s="116"/>
      <c r="Q2029" s="116"/>
      <c r="R2029" s="116"/>
      <c r="AF2029" s="5"/>
      <c r="AJ2029" s="5"/>
      <c r="AK2029" s="5"/>
      <c r="AP2029" s="5"/>
      <c r="AQ2029" s="5"/>
      <c r="AR2029" s="5"/>
      <c r="AS2029" s="5"/>
    </row>
    <row r="2030" spans="1:45" s="10" customFormat="1" ht="12.75" customHeight="1">
      <c r="A2030" s="11"/>
      <c r="B2030" s="11"/>
      <c r="C2030" s="11"/>
      <c r="O2030" s="116"/>
      <c r="P2030" s="116"/>
      <c r="Q2030" s="116"/>
      <c r="R2030" s="116"/>
      <c r="AF2030" s="5"/>
      <c r="AJ2030" s="5"/>
      <c r="AK2030" s="5"/>
      <c r="AP2030" s="5"/>
      <c r="AQ2030" s="5"/>
      <c r="AR2030" s="5"/>
      <c r="AS2030" s="5"/>
    </row>
    <row r="2031" spans="1:45" s="10" customFormat="1" ht="12.75" customHeight="1">
      <c r="A2031" s="11"/>
      <c r="B2031" s="11"/>
      <c r="C2031" s="11"/>
      <c r="O2031" s="116"/>
      <c r="P2031" s="116"/>
      <c r="Q2031" s="116"/>
      <c r="R2031" s="116"/>
      <c r="AF2031" s="5"/>
      <c r="AJ2031" s="5"/>
      <c r="AK2031" s="5"/>
      <c r="AP2031" s="5"/>
      <c r="AQ2031" s="5"/>
      <c r="AR2031" s="5"/>
      <c r="AS2031" s="5"/>
    </row>
    <row r="2032" spans="1:45" s="10" customFormat="1" ht="12.75" customHeight="1">
      <c r="A2032" s="11"/>
      <c r="B2032" s="11"/>
      <c r="C2032" s="11"/>
      <c r="O2032" s="116"/>
      <c r="P2032" s="116"/>
      <c r="Q2032" s="116"/>
      <c r="R2032" s="116"/>
      <c r="AF2032" s="5"/>
      <c r="AJ2032" s="5"/>
      <c r="AK2032" s="5"/>
      <c r="AP2032" s="5"/>
      <c r="AQ2032" s="5"/>
      <c r="AR2032" s="5"/>
      <c r="AS2032" s="5"/>
    </row>
    <row r="2033" spans="1:45" s="10" customFormat="1" ht="12.75" customHeight="1">
      <c r="A2033" s="11"/>
      <c r="B2033" s="11"/>
      <c r="C2033" s="11"/>
      <c r="O2033" s="116"/>
      <c r="P2033" s="116"/>
      <c r="Q2033" s="116"/>
      <c r="R2033" s="116"/>
      <c r="AF2033" s="5"/>
      <c r="AJ2033" s="5"/>
      <c r="AK2033" s="5"/>
      <c r="AP2033" s="5"/>
      <c r="AQ2033" s="5"/>
      <c r="AR2033" s="5"/>
      <c r="AS2033" s="5"/>
    </row>
    <row r="2034" spans="1:45" s="10" customFormat="1" ht="12.75" customHeight="1">
      <c r="A2034" s="11"/>
      <c r="B2034" s="11"/>
      <c r="C2034" s="11"/>
      <c r="O2034" s="116"/>
      <c r="P2034" s="116"/>
      <c r="Q2034" s="116"/>
      <c r="R2034" s="116"/>
      <c r="AF2034" s="5"/>
      <c r="AJ2034" s="5"/>
      <c r="AK2034" s="5"/>
      <c r="AP2034" s="5"/>
      <c r="AQ2034" s="5"/>
      <c r="AR2034" s="5"/>
      <c r="AS2034" s="5"/>
    </row>
    <row r="2035" spans="1:45" s="10" customFormat="1" ht="12.75" customHeight="1">
      <c r="A2035" s="11"/>
      <c r="B2035" s="11"/>
      <c r="C2035" s="11"/>
      <c r="O2035" s="116"/>
      <c r="P2035" s="116"/>
      <c r="Q2035" s="116"/>
      <c r="R2035" s="116"/>
      <c r="AF2035" s="5"/>
      <c r="AJ2035" s="5"/>
      <c r="AK2035" s="5"/>
      <c r="AP2035" s="5"/>
      <c r="AQ2035" s="5"/>
      <c r="AR2035" s="5"/>
      <c r="AS2035" s="5"/>
    </row>
    <row r="2036" spans="1:45" s="10" customFormat="1" ht="12.75" customHeight="1">
      <c r="A2036" s="11"/>
      <c r="B2036" s="11"/>
      <c r="C2036" s="11"/>
      <c r="O2036" s="116"/>
      <c r="P2036" s="116"/>
      <c r="Q2036" s="116"/>
      <c r="R2036" s="116"/>
      <c r="AF2036" s="5"/>
      <c r="AJ2036" s="5"/>
      <c r="AK2036" s="5"/>
      <c r="AP2036" s="5"/>
      <c r="AQ2036" s="5"/>
      <c r="AR2036" s="5"/>
      <c r="AS2036" s="5"/>
    </row>
    <row r="2037" spans="1:45" s="10" customFormat="1" ht="12.75" customHeight="1">
      <c r="A2037" s="11"/>
      <c r="B2037" s="11"/>
      <c r="C2037" s="11"/>
      <c r="O2037" s="116"/>
      <c r="P2037" s="116"/>
      <c r="Q2037" s="116"/>
      <c r="R2037" s="116"/>
      <c r="AF2037" s="5"/>
      <c r="AJ2037" s="5"/>
      <c r="AK2037" s="5"/>
      <c r="AP2037" s="5"/>
      <c r="AQ2037" s="5"/>
      <c r="AR2037" s="5"/>
      <c r="AS2037" s="5"/>
    </row>
    <row r="2038" spans="1:45" s="10" customFormat="1" ht="12.75" customHeight="1">
      <c r="A2038" s="11"/>
      <c r="B2038" s="11"/>
      <c r="C2038" s="11"/>
      <c r="O2038" s="116"/>
      <c r="P2038" s="116"/>
      <c r="Q2038" s="116"/>
      <c r="R2038" s="116"/>
      <c r="AF2038" s="5"/>
      <c r="AJ2038" s="5"/>
      <c r="AK2038" s="5"/>
      <c r="AP2038" s="5"/>
      <c r="AQ2038" s="5"/>
      <c r="AR2038" s="5"/>
      <c r="AS2038" s="5"/>
    </row>
    <row r="2039" spans="1:45" s="10" customFormat="1" ht="12.75" customHeight="1">
      <c r="A2039" s="11"/>
      <c r="B2039" s="11"/>
      <c r="C2039" s="11"/>
      <c r="O2039" s="116"/>
      <c r="P2039" s="116"/>
      <c r="Q2039" s="116"/>
      <c r="R2039" s="116"/>
      <c r="AF2039" s="5"/>
      <c r="AJ2039" s="5"/>
      <c r="AK2039" s="5"/>
      <c r="AP2039" s="5"/>
      <c r="AQ2039" s="5"/>
      <c r="AR2039" s="5"/>
      <c r="AS2039" s="5"/>
    </row>
    <row r="2040" spans="1:45" s="10" customFormat="1" ht="12.75" customHeight="1">
      <c r="A2040" s="11"/>
      <c r="B2040" s="11"/>
      <c r="C2040" s="11"/>
      <c r="O2040" s="116"/>
      <c r="P2040" s="116"/>
      <c r="Q2040" s="116"/>
      <c r="R2040" s="116"/>
      <c r="AF2040" s="5"/>
      <c r="AJ2040" s="5"/>
      <c r="AK2040" s="5"/>
      <c r="AP2040" s="5"/>
      <c r="AQ2040" s="5"/>
      <c r="AR2040" s="5"/>
      <c r="AS2040" s="5"/>
    </row>
    <row r="2041" spans="1:45" s="10" customFormat="1" ht="12.75" customHeight="1">
      <c r="A2041" s="11"/>
      <c r="B2041" s="11"/>
      <c r="C2041" s="11"/>
      <c r="O2041" s="116"/>
      <c r="P2041" s="116"/>
      <c r="Q2041" s="116"/>
      <c r="R2041" s="116"/>
      <c r="AF2041" s="5"/>
      <c r="AJ2041" s="5"/>
      <c r="AK2041" s="5"/>
      <c r="AP2041" s="5"/>
      <c r="AQ2041" s="5"/>
      <c r="AR2041" s="5"/>
      <c r="AS2041" s="5"/>
    </row>
    <row r="2042" spans="1:45" s="10" customFormat="1" ht="12.75" customHeight="1">
      <c r="A2042" s="11"/>
      <c r="B2042" s="11"/>
      <c r="C2042" s="11"/>
      <c r="O2042" s="116"/>
      <c r="P2042" s="116"/>
      <c r="Q2042" s="116"/>
      <c r="R2042" s="116"/>
      <c r="AF2042" s="5"/>
      <c r="AJ2042" s="5"/>
      <c r="AK2042" s="5"/>
      <c r="AP2042" s="5"/>
      <c r="AQ2042" s="5"/>
      <c r="AR2042" s="5"/>
      <c r="AS2042" s="5"/>
    </row>
    <row r="2043" spans="1:45" s="10" customFormat="1" ht="12.75" customHeight="1">
      <c r="A2043" s="11"/>
      <c r="B2043" s="11"/>
      <c r="C2043" s="11"/>
      <c r="O2043" s="116"/>
      <c r="P2043" s="116"/>
      <c r="Q2043" s="116"/>
      <c r="R2043" s="116"/>
      <c r="AF2043" s="5"/>
      <c r="AJ2043" s="5"/>
      <c r="AK2043" s="5"/>
      <c r="AP2043" s="5"/>
      <c r="AQ2043" s="5"/>
      <c r="AR2043" s="5"/>
      <c r="AS2043" s="5"/>
    </row>
    <row r="2044" spans="1:45" s="10" customFormat="1" ht="12.75" customHeight="1">
      <c r="A2044" s="11"/>
      <c r="B2044" s="11"/>
      <c r="C2044" s="11"/>
      <c r="O2044" s="116"/>
      <c r="P2044" s="116"/>
      <c r="Q2044" s="116"/>
      <c r="R2044" s="116"/>
      <c r="AF2044" s="5"/>
      <c r="AJ2044" s="5"/>
      <c r="AK2044" s="5"/>
      <c r="AP2044" s="5"/>
      <c r="AQ2044" s="5"/>
      <c r="AR2044" s="5"/>
      <c r="AS2044" s="5"/>
    </row>
    <row r="2045" spans="1:45" s="10" customFormat="1" ht="12.75" customHeight="1">
      <c r="A2045" s="11"/>
      <c r="B2045" s="11"/>
      <c r="C2045" s="11"/>
      <c r="O2045" s="116"/>
      <c r="P2045" s="116"/>
      <c r="Q2045" s="116"/>
      <c r="R2045" s="116"/>
      <c r="AF2045" s="5"/>
      <c r="AJ2045" s="5"/>
      <c r="AK2045" s="5"/>
      <c r="AP2045" s="5"/>
      <c r="AQ2045" s="5"/>
      <c r="AR2045" s="5"/>
      <c r="AS2045" s="5"/>
    </row>
    <row r="2046" spans="1:45" s="10" customFormat="1" ht="12.75" customHeight="1">
      <c r="A2046" s="11"/>
      <c r="B2046" s="11"/>
      <c r="C2046" s="11"/>
      <c r="O2046" s="116"/>
      <c r="P2046" s="116"/>
      <c r="Q2046" s="116"/>
      <c r="R2046" s="116"/>
      <c r="AF2046" s="5"/>
      <c r="AJ2046" s="5"/>
      <c r="AK2046" s="5"/>
      <c r="AP2046" s="5"/>
      <c r="AQ2046" s="5"/>
      <c r="AR2046" s="5"/>
      <c r="AS2046" s="5"/>
    </row>
    <row r="2047" spans="1:45" s="10" customFormat="1" ht="12.75" customHeight="1">
      <c r="A2047" s="11"/>
      <c r="B2047" s="11"/>
      <c r="C2047" s="11"/>
      <c r="O2047" s="116"/>
      <c r="P2047" s="116"/>
      <c r="Q2047" s="116"/>
      <c r="R2047" s="116"/>
      <c r="AF2047" s="5"/>
      <c r="AJ2047" s="5"/>
      <c r="AK2047" s="5"/>
      <c r="AP2047" s="5"/>
      <c r="AQ2047" s="5"/>
      <c r="AR2047" s="5"/>
      <c r="AS2047" s="5"/>
    </row>
    <row r="2048" spans="1:45" s="10" customFormat="1" ht="12.75" customHeight="1">
      <c r="A2048" s="11"/>
      <c r="B2048" s="11"/>
      <c r="C2048" s="11"/>
      <c r="O2048" s="116"/>
      <c r="P2048" s="116"/>
      <c r="Q2048" s="116"/>
      <c r="R2048" s="116"/>
      <c r="AF2048" s="5"/>
      <c r="AJ2048" s="5"/>
      <c r="AK2048" s="5"/>
      <c r="AP2048" s="5"/>
      <c r="AQ2048" s="5"/>
      <c r="AR2048" s="5"/>
      <c r="AS2048" s="5"/>
    </row>
    <row r="2049" spans="1:45" s="10" customFormat="1" ht="12.75" customHeight="1">
      <c r="A2049" s="11"/>
      <c r="B2049" s="11"/>
      <c r="C2049" s="11"/>
      <c r="O2049" s="116"/>
      <c r="P2049" s="116"/>
      <c r="Q2049" s="116"/>
      <c r="R2049" s="116"/>
      <c r="AF2049" s="5"/>
      <c r="AJ2049" s="5"/>
      <c r="AK2049" s="5"/>
      <c r="AP2049" s="5"/>
      <c r="AQ2049" s="5"/>
      <c r="AR2049" s="5"/>
      <c r="AS2049" s="5"/>
    </row>
    <row r="2050" spans="1:45" s="10" customFormat="1" ht="12.75" customHeight="1">
      <c r="A2050" s="11"/>
      <c r="B2050" s="11"/>
      <c r="C2050" s="11"/>
      <c r="O2050" s="116"/>
      <c r="P2050" s="116"/>
      <c r="Q2050" s="116"/>
      <c r="R2050" s="116"/>
      <c r="AF2050" s="5"/>
      <c r="AJ2050" s="5"/>
      <c r="AK2050" s="5"/>
      <c r="AP2050" s="5"/>
      <c r="AQ2050" s="5"/>
      <c r="AR2050" s="5"/>
      <c r="AS2050" s="5"/>
    </row>
    <row r="2051" spans="1:45" s="10" customFormat="1" ht="12.75" customHeight="1">
      <c r="A2051" s="11"/>
      <c r="B2051" s="11"/>
      <c r="C2051" s="11"/>
      <c r="O2051" s="116"/>
      <c r="P2051" s="116"/>
      <c r="Q2051" s="116"/>
      <c r="R2051" s="116"/>
      <c r="AF2051" s="5"/>
      <c r="AJ2051" s="5"/>
      <c r="AK2051" s="5"/>
      <c r="AP2051" s="5"/>
      <c r="AQ2051" s="5"/>
      <c r="AR2051" s="5"/>
      <c r="AS2051" s="5"/>
    </row>
    <row r="2052" spans="1:45" s="10" customFormat="1" ht="12.75" customHeight="1">
      <c r="A2052" s="11"/>
      <c r="B2052" s="11"/>
      <c r="C2052" s="11"/>
      <c r="O2052" s="116"/>
      <c r="P2052" s="116"/>
      <c r="Q2052" s="116"/>
      <c r="R2052" s="116"/>
      <c r="AF2052" s="5"/>
      <c r="AJ2052" s="5"/>
      <c r="AK2052" s="5"/>
      <c r="AP2052" s="5"/>
      <c r="AQ2052" s="5"/>
      <c r="AR2052" s="5"/>
      <c r="AS2052" s="5"/>
    </row>
    <row r="2053" spans="1:45" s="10" customFormat="1" ht="12.75" customHeight="1">
      <c r="A2053" s="11"/>
      <c r="B2053" s="11"/>
      <c r="C2053" s="11"/>
      <c r="O2053" s="116"/>
      <c r="P2053" s="116"/>
      <c r="Q2053" s="116"/>
      <c r="R2053" s="116"/>
      <c r="AF2053" s="5"/>
      <c r="AJ2053" s="5"/>
      <c r="AK2053" s="5"/>
      <c r="AP2053" s="5"/>
      <c r="AQ2053" s="5"/>
      <c r="AR2053" s="5"/>
      <c r="AS2053" s="5"/>
    </row>
    <row r="2054" spans="1:45" s="10" customFormat="1" ht="12.75" customHeight="1">
      <c r="A2054" s="11"/>
      <c r="B2054" s="11"/>
      <c r="C2054" s="11"/>
      <c r="O2054" s="116"/>
      <c r="P2054" s="116"/>
      <c r="Q2054" s="116"/>
      <c r="R2054" s="116"/>
      <c r="AF2054" s="5"/>
      <c r="AJ2054" s="5"/>
      <c r="AK2054" s="5"/>
      <c r="AP2054" s="5"/>
      <c r="AQ2054" s="5"/>
      <c r="AR2054" s="5"/>
      <c r="AS2054" s="5"/>
    </row>
    <row r="2055" spans="1:45" s="10" customFormat="1" ht="12.75" customHeight="1">
      <c r="A2055" s="11"/>
      <c r="B2055" s="11"/>
      <c r="C2055" s="11"/>
      <c r="O2055" s="116"/>
      <c r="P2055" s="116"/>
      <c r="Q2055" s="116"/>
      <c r="R2055" s="116"/>
      <c r="AF2055" s="5"/>
      <c r="AJ2055" s="5"/>
      <c r="AK2055" s="5"/>
      <c r="AP2055" s="5"/>
      <c r="AQ2055" s="5"/>
      <c r="AR2055" s="5"/>
      <c r="AS2055" s="5"/>
    </row>
    <row r="2056" spans="1:45" s="10" customFormat="1" ht="12.75" customHeight="1">
      <c r="A2056" s="11"/>
      <c r="B2056" s="11"/>
      <c r="C2056" s="11"/>
      <c r="O2056" s="116"/>
      <c r="P2056" s="116"/>
      <c r="Q2056" s="116"/>
      <c r="R2056" s="116"/>
      <c r="AF2056" s="5"/>
      <c r="AJ2056" s="5"/>
      <c r="AK2056" s="5"/>
      <c r="AP2056" s="5"/>
      <c r="AQ2056" s="5"/>
      <c r="AR2056" s="5"/>
      <c r="AS2056" s="5"/>
    </row>
    <row r="2057" spans="1:45" s="10" customFormat="1" ht="12.75" customHeight="1">
      <c r="A2057" s="11"/>
      <c r="B2057" s="11"/>
      <c r="C2057" s="11"/>
      <c r="O2057" s="116"/>
      <c r="P2057" s="116"/>
      <c r="Q2057" s="116"/>
      <c r="R2057" s="116"/>
      <c r="AF2057" s="5"/>
      <c r="AJ2057" s="5"/>
      <c r="AK2057" s="5"/>
      <c r="AP2057" s="5"/>
      <c r="AQ2057" s="5"/>
      <c r="AR2057" s="5"/>
      <c r="AS2057" s="5"/>
    </row>
    <row r="2058" spans="1:45" s="10" customFormat="1" ht="12.75" customHeight="1">
      <c r="A2058" s="11"/>
      <c r="B2058" s="11"/>
      <c r="C2058" s="11"/>
      <c r="O2058" s="116"/>
      <c r="P2058" s="116"/>
      <c r="Q2058" s="116"/>
      <c r="R2058" s="116"/>
      <c r="AF2058" s="5"/>
      <c r="AJ2058" s="5"/>
      <c r="AK2058" s="5"/>
      <c r="AP2058" s="5"/>
      <c r="AQ2058" s="5"/>
      <c r="AR2058" s="5"/>
      <c r="AS2058" s="5"/>
    </row>
    <row r="2059" spans="1:45" s="10" customFormat="1" ht="12.75" customHeight="1">
      <c r="A2059" s="11"/>
      <c r="B2059" s="11"/>
      <c r="C2059" s="11"/>
      <c r="O2059" s="116"/>
      <c r="P2059" s="116"/>
      <c r="Q2059" s="116"/>
      <c r="R2059" s="116"/>
      <c r="AF2059" s="5"/>
      <c r="AJ2059" s="5"/>
      <c r="AK2059" s="5"/>
      <c r="AP2059" s="5"/>
      <c r="AQ2059" s="5"/>
      <c r="AR2059" s="5"/>
      <c r="AS2059" s="5"/>
    </row>
    <row r="2060" spans="1:45" s="10" customFormat="1" ht="12.75" customHeight="1">
      <c r="A2060" s="11"/>
      <c r="B2060" s="11"/>
      <c r="C2060" s="11"/>
      <c r="O2060" s="116"/>
      <c r="P2060" s="116"/>
      <c r="Q2060" s="116"/>
      <c r="R2060" s="116"/>
      <c r="AF2060" s="5"/>
      <c r="AJ2060" s="5"/>
      <c r="AK2060" s="5"/>
      <c r="AP2060" s="5"/>
      <c r="AQ2060" s="5"/>
      <c r="AR2060" s="5"/>
      <c r="AS2060" s="5"/>
    </row>
    <row r="2061" spans="1:45" s="10" customFormat="1" ht="12.75" customHeight="1">
      <c r="A2061" s="11"/>
      <c r="B2061" s="11"/>
      <c r="C2061" s="11"/>
      <c r="O2061" s="116"/>
      <c r="P2061" s="116"/>
      <c r="Q2061" s="116"/>
      <c r="R2061" s="116"/>
      <c r="AF2061" s="5"/>
      <c r="AJ2061" s="5"/>
      <c r="AK2061" s="5"/>
      <c r="AP2061" s="5"/>
      <c r="AQ2061" s="5"/>
      <c r="AR2061" s="5"/>
      <c r="AS2061" s="5"/>
    </row>
    <row r="2062" spans="1:45" s="10" customFormat="1" ht="12.75" customHeight="1">
      <c r="A2062" s="11"/>
      <c r="B2062" s="11"/>
      <c r="C2062" s="11"/>
      <c r="O2062" s="116"/>
      <c r="P2062" s="116"/>
      <c r="Q2062" s="116"/>
      <c r="R2062" s="116"/>
      <c r="AF2062" s="5"/>
      <c r="AJ2062" s="5"/>
      <c r="AK2062" s="5"/>
      <c r="AP2062" s="5"/>
      <c r="AQ2062" s="5"/>
      <c r="AR2062" s="5"/>
      <c r="AS2062" s="5"/>
    </row>
    <row r="2063" spans="1:45" s="10" customFormat="1" ht="12.75" customHeight="1">
      <c r="A2063" s="11"/>
      <c r="B2063" s="11"/>
      <c r="C2063" s="11"/>
      <c r="O2063" s="116"/>
      <c r="P2063" s="116"/>
      <c r="Q2063" s="116"/>
      <c r="R2063" s="116"/>
      <c r="AF2063" s="5"/>
      <c r="AJ2063" s="5"/>
      <c r="AK2063" s="5"/>
      <c r="AP2063" s="5"/>
      <c r="AQ2063" s="5"/>
      <c r="AR2063" s="5"/>
      <c r="AS2063" s="5"/>
    </row>
    <row r="2064" spans="1:45" s="10" customFormat="1" ht="12.75" customHeight="1">
      <c r="A2064" s="11"/>
      <c r="B2064" s="11"/>
      <c r="C2064" s="11"/>
      <c r="O2064" s="116"/>
      <c r="P2064" s="116"/>
      <c r="Q2064" s="116"/>
      <c r="R2064" s="116"/>
      <c r="AF2064" s="5"/>
      <c r="AJ2064" s="5"/>
      <c r="AK2064" s="5"/>
      <c r="AP2064" s="5"/>
      <c r="AQ2064" s="5"/>
      <c r="AR2064" s="5"/>
      <c r="AS2064" s="5"/>
    </row>
    <row r="2065" spans="1:45" s="10" customFormat="1" ht="12.75" customHeight="1">
      <c r="A2065" s="11"/>
      <c r="B2065" s="11"/>
      <c r="C2065" s="11"/>
      <c r="O2065" s="116"/>
      <c r="P2065" s="116"/>
      <c r="Q2065" s="116"/>
      <c r="R2065" s="116"/>
      <c r="AF2065" s="5"/>
      <c r="AJ2065" s="5"/>
      <c r="AK2065" s="5"/>
      <c r="AP2065" s="5"/>
      <c r="AQ2065" s="5"/>
      <c r="AR2065" s="5"/>
      <c r="AS2065" s="5"/>
    </row>
    <row r="2066" spans="1:45" s="10" customFormat="1" ht="12.75" customHeight="1">
      <c r="A2066" s="11"/>
      <c r="B2066" s="11"/>
      <c r="C2066" s="11"/>
      <c r="O2066" s="116"/>
      <c r="P2066" s="116"/>
      <c r="Q2066" s="116"/>
      <c r="R2066" s="116"/>
      <c r="AF2066" s="5"/>
      <c r="AJ2066" s="5"/>
      <c r="AK2066" s="5"/>
      <c r="AP2066" s="5"/>
      <c r="AQ2066" s="5"/>
      <c r="AR2066" s="5"/>
      <c r="AS2066" s="5"/>
    </row>
    <row r="2067" spans="1:45" s="10" customFormat="1" ht="12.75" customHeight="1">
      <c r="A2067" s="11"/>
      <c r="B2067" s="11"/>
      <c r="C2067" s="11"/>
      <c r="O2067" s="116"/>
      <c r="P2067" s="116"/>
      <c r="Q2067" s="116"/>
      <c r="R2067" s="116"/>
      <c r="AF2067" s="5"/>
      <c r="AJ2067" s="5"/>
      <c r="AK2067" s="5"/>
      <c r="AP2067" s="5"/>
      <c r="AQ2067" s="5"/>
      <c r="AR2067" s="5"/>
      <c r="AS2067" s="5"/>
    </row>
    <row r="2068" spans="1:45" s="10" customFormat="1" ht="12.75" customHeight="1">
      <c r="A2068" s="11"/>
      <c r="B2068" s="11"/>
      <c r="C2068" s="11"/>
      <c r="O2068" s="116"/>
      <c r="P2068" s="116"/>
      <c r="Q2068" s="116"/>
      <c r="R2068" s="116"/>
      <c r="AF2068" s="5"/>
      <c r="AJ2068" s="5"/>
      <c r="AK2068" s="5"/>
      <c r="AP2068" s="5"/>
      <c r="AQ2068" s="5"/>
      <c r="AR2068" s="5"/>
      <c r="AS2068" s="5"/>
    </row>
    <row r="2069" spans="1:45" s="10" customFormat="1" ht="12.75" customHeight="1">
      <c r="A2069" s="11"/>
      <c r="B2069" s="11"/>
      <c r="C2069" s="11"/>
      <c r="O2069" s="116"/>
      <c r="P2069" s="116"/>
      <c r="Q2069" s="116"/>
      <c r="R2069" s="116"/>
      <c r="AF2069" s="5"/>
      <c r="AJ2069" s="5"/>
      <c r="AK2069" s="5"/>
      <c r="AP2069" s="5"/>
      <c r="AQ2069" s="5"/>
      <c r="AR2069" s="5"/>
      <c r="AS2069" s="5"/>
    </row>
    <row r="2070" spans="1:45" s="10" customFormat="1" ht="12.75" customHeight="1">
      <c r="A2070" s="11"/>
      <c r="B2070" s="11"/>
      <c r="C2070" s="11"/>
      <c r="O2070" s="116"/>
      <c r="P2070" s="116"/>
      <c r="Q2070" s="116"/>
      <c r="R2070" s="116"/>
      <c r="AF2070" s="5"/>
      <c r="AJ2070" s="5"/>
      <c r="AK2070" s="5"/>
      <c r="AP2070" s="5"/>
      <c r="AQ2070" s="5"/>
      <c r="AR2070" s="5"/>
      <c r="AS2070" s="5"/>
    </row>
    <row r="2071" spans="1:45" s="10" customFormat="1" ht="12.75" customHeight="1">
      <c r="A2071" s="11"/>
      <c r="B2071" s="11"/>
      <c r="C2071" s="11"/>
      <c r="O2071" s="116"/>
      <c r="P2071" s="116"/>
      <c r="Q2071" s="116"/>
      <c r="R2071" s="116"/>
      <c r="AF2071" s="5"/>
      <c r="AJ2071" s="5"/>
      <c r="AK2071" s="5"/>
      <c r="AP2071" s="5"/>
      <c r="AQ2071" s="5"/>
      <c r="AR2071" s="5"/>
      <c r="AS2071" s="5"/>
    </row>
    <row r="2072" spans="1:45" s="10" customFormat="1" ht="12.75" customHeight="1">
      <c r="A2072" s="11"/>
      <c r="B2072" s="11"/>
      <c r="C2072" s="11"/>
      <c r="O2072" s="116"/>
      <c r="P2072" s="116"/>
      <c r="Q2072" s="116"/>
      <c r="R2072" s="116"/>
      <c r="AF2072" s="5"/>
      <c r="AJ2072" s="5"/>
      <c r="AK2072" s="5"/>
      <c r="AP2072" s="5"/>
      <c r="AQ2072" s="5"/>
      <c r="AR2072" s="5"/>
      <c r="AS2072" s="5"/>
    </row>
    <row r="2073" spans="1:45" s="10" customFormat="1" ht="12.75" customHeight="1">
      <c r="A2073" s="11"/>
      <c r="B2073" s="11"/>
      <c r="C2073" s="11"/>
      <c r="O2073" s="116"/>
      <c r="P2073" s="116"/>
      <c r="Q2073" s="116"/>
      <c r="R2073" s="116"/>
      <c r="AF2073" s="5"/>
      <c r="AJ2073" s="5"/>
      <c r="AK2073" s="5"/>
      <c r="AP2073" s="5"/>
      <c r="AQ2073" s="5"/>
      <c r="AR2073" s="5"/>
      <c r="AS2073" s="5"/>
    </row>
    <row r="2074" spans="1:45" s="10" customFormat="1" ht="12.75" customHeight="1">
      <c r="A2074" s="11"/>
      <c r="B2074" s="11"/>
      <c r="C2074" s="11"/>
      <c r="O2074" s="116"/>
      <c r="P2074" s="116"/>
      <c r="Q2074" s="116"/>
      <c r="R2074" s="116"/>
      <c r="AF2074" s="5"/>
      <c r="AJ2074" s="5"/>
      <c r="AK2074" s="5"/>
      <c r="AP2074" s="5"/>
      <c r="AQ2074" s="5"/>
      <c r="AR2074" s="5"/>
      <c r="AS2074" s="5"/>
    </row>
    <row r="2075" spans="1:45" s="10" customFormat="1" ht="12.75" customHeight="1">
      <c r="A2075" s="11"/>
      <c r="B2075" s="11"/>
      <c r="C2075" s="11"/>
      <c r="O2075" s="116"/>
      <c r="P2075" s="116"/>
      <c r="Q2075" s="116"/>
      <c r="R2075" s="116"/>
      <c r="AF2075" s="5"/>
      <c r="AJ2075" s="5"/>
      <c r="AK2075" s="5"/>
      <c r="AP2075" s="5"/>
      <c r="AQ2075" s="5"/>
      <c r="AR2075" s="5"/>
      <c r="AS2075" s="5"/>
    </row>
    <row r="2076" spans="1:45" s="10" customFormat="1" ht="12.75" customHeight="1">
      <c r="A2076" s="11"/>
      <c r="B2076" s="11"/>
      <c r="C2076" s="11"/>
      <c r="O2076" s="116"/>
      <c r="P2076" s="116"/>
      <c r="Q2076" s="116"/>
      <c r="R2076" s="116"/>
      <c r="AF2076" s="5"/>
      <c r="AJ2076" s="5"/>
      <c r="AK2076" s="5"/>
      <c r="AP2076" s="5"/>
      <c r="AQ2076" s="5"/>
      <c r="AR2076" s="5"/>
      <c r="AS2076" s="5"/>
    </row>
    <row r="2077" spans="1:45" s="10" customFormat="1" ht="12.75" customHeight="1">
      <c r="A2077" s="11"/>
      <c r="B2077" s="11"/>
      <c r="C2077" s="11"/>
      <c r="O2077" s="116"/>
      <c r="P2077" s="116"/>
      <c r="Q2077" s="116"/>
      <c r="R2077" s="116"/>
      <c r="AF2077" s="5"/>
      <c r="AJ2077" s="5"/>
      <c r="AK2077" s="5"/>
      <c r="AP2077" s="5"/>
      <c r="AQ2077" s="5"/>
      <c r="AR2077" s="5"/>
      <c r="AS2077" s="5"/>
    </row>
    <row r="2078" spans="1:45" s="10" customFormat="1" ht="12.75" customHeight="1">
      <c r="A2078" s="11"/>
      <c r="B2078" s="11"/>
      <c r="C2078" s="11"/>
      <c r="O2078" s="116"/>
      <c r="P2078" s="116"/>
      <c r="Q2078" s="116"/>
      <c r="R2078" s="116"/>
      <c r="AF2078" s="5"/>
      <c r="AJ2078" s="5"/>
      <c r="AK2078" s="5"/>
      <c r="AP2078" s="5"/>
      <c r="AQ2078" s="5"/>
      <c r="AR2078" s="5"/>
      <c r="AS2078" s="5"/>
    </row>
    <row r="2079" spans="1:45" s="10" customFormat="1" ht="12.75" customHeight="1">
      <c r="A2079" s="11"/>
      <c r="B2079" s="11"/>
      <c r="C2079" s="11"/>
      <c r="O2079" s="116"/>
      <c r="P2079" s="116"/>
      <c r="Q2079" s="116"/>
      <c r="R2079" s="116"/>
      <c r="AF2079" s="5"/>
      <c r="AJ2079" s="5"/>
      <c r="AK2079" s="5"/>
      <c r="AP2079" s="5"/>
      <c r="AQ2079" s="5"/>
      <c r="AR2079" s="5"/>
      <c r="AS2079" s="5"/>
    </row>
    <row r="2080" spans="1:45" s="10" customFormat="1" ht="12.75" customHeight="1">
      <c r="A2080" s="11"/>
      <c r="B2080" s="11"/>
      <c r="C2080" s="11"/>
      <c r="O2080" s="116"/>
      <c r="P2080" s="116"/>
      <c r="Q2080" s="116"/>
      <c r="R2080" s="116"/>
      <c r="AF2080" s="5"/>
      <c r="AJ2080" s="5"/>
      <c r="AK2080" s="5"/>
      <c r="AP2080" s="5"/>
      <c r="AQ2080" s="5"/>
      <c r="AR2080" s="5"/>
      <c r="AS2080" s="5"/>
    </row>
    <row r="2081" spans="1:45" s="10" customFormat="1" ht="12.75" customHeight="1">
      <c r="A2081" s="11"/>
      <c r="B2081" s="11"/>
      <c r="C2081" s="11"/>
      <c r="O2081" s="116"/>
      <c r="P2081" s="116"/>
      <c r="Q2081" s="116"/>
      <c r="R2081" s="116"/>
      <c r="AF2081" s="5"/>
      <c r="AJ2081" s="5"/>
      <c r="AK2081" s="5"/>
      <c r="AP2081" s="5"/>
      <c r="AQ2081" s="5"/>
      <c r="AR2081" s="5"/>
      <c r="AS2081" s="5"/>
    </row>
    <row r="2082" spans="1:45" s="10" customFormat="1" ht="12.75" customHeight="1">
      <c r="A2082" s="11"/>
      <c r="B2082" s="11"/>
      <c r="C2082" s="11"/>
      <c r="O2082" s="116"/>
      <c r="P2082" s="116"/>
      <c r="Q2082" s="116"/>
      <c r="R2082" s="116"/>
      <c r="AF2082" s="5"/>
      <c r="AJ2082" s="5"/>
      <c r="AK2082" s="5"/>
      <c r="AP2082" s="5"/>
      <c r="AQ2082" s="5"/>
      <c r="AR2082" s="5"/>
      <c r="AS2082" s="5"/>
    </row>
    <row r="2083" spans="1:45" s="10" customFormat="1" ht="12.75" customHeight="1">
      <c r="A2083" s="11"/>
      <c r="B2083" s="11"/>
      <c r="C2083" s="11"/>
      <c r="O2083" s="116"/>
      <c r="P2083" s="116"/>
      <c r="Q2083" s="116"/>
      <c r="R2083" s="116"/>
      <c r="AF2083" s="5"/>
      <c r="AJ2083" s="5"/>
      <c r="AK2083" s="5"/>
      <c r="AP2083" s="5"/>
      <c r="AQ2083" s="5"/>
      <c r="AR2083" s="5"/>
      <c r="AS2083" s="5"/>
    </row>
    <row r="2084" spans="1:45" s="10" customFormat="1" ht="12.75" customHeight="1">
      <c r="A2084" s="11"/>
      <c r="B2084" s="11"/>
      <c r="C2084" s="11"/>
      <c r="O2084" s="116"/>
      <c r="P2084" s="116"/>
      <c r="Q2084" s="116"/>
      <c r="R2084" s="116"/>
      <c r="AF2084" s="5"/>
      <c r="AJ2084" s="5"/>
      <c r="AK2084" s="5"/>
      <c r="AP2084" s="5"/>
      <c r="AQ2084" s="5"/>
      <c r="AR2084" s="5"/>
      <c r="AS2084" s="5"/>
    </row>
    <row r="2085" spans="1:45" s="10" customFormat="1" ht="12.75" customHeight="1">
      <c r="A2085" s="11"/>
      <c r="B2085" s="11"/>
      <c r="C2085" s="11"/>
      <c r="O2085" s="116"/>
      <c r="P2085" s="116"/>
      <c r="Q2085" s="116"/>
      <c r="R2085" s="116"/>
      <c r="AF2085" s="5"/>
      <c r="AJ2085" s="5"/>
      <c r="AK2085" s="5"/>
      <c r="AP2085" s="5"/>
      <c r="AQ2085" s="5"/>
      <c r="AR2085" s="5"/>
      <c r="AS2085" s="5"/>
    </row>
    <row r="2086" spans="1:45" s="10" customFormat="1" ht="12.75" customHeight="1">
      <c r="A2086" s="11"/>
      <c r="B2086" s="11"/>
      <c r="C2086" s="11"/>
      <c r="O2086" s="116"/>
      <c r="P2086" s="116"/>
      <c r="Q2086" s="116"/>
      <c r="R2086" s="116"/>
      <c r="AF2086" s="5"/>
      <c r="AJ2086" s="5"/>
      <c r="AK2086" s="5"/>
      <c r="AP2086" s="5"/>
      <c r="AQ2086" s="5"/>
      <c r="AR2086" s="5"/>
      <c r="AS2086" s="5"/>
    </row>
    <row r="2087" spans="1:45" s="10" customFormat="1" ht="12.75" customHeight="1">
      <c r="A2087" s="11"/>
      <c r="B2087" s="11"/>
      <c r="C2087" s="11"/>
      <c r="O2087" s="116"/>
      <c r="P2087" s="116"/>
      <c r="Q2087" s="116"/>
      <c r="R2087" s="116"/>
      <c r="AF2087" s="5"/>
      <c r="AJ2087" s="5"/>
      <c r="AK2087" s="5"/>
      <c r="AP2087" s="5"/>
      <c r="AQ2087" s="5"/>
      <c r="AR2087" s="5"/>
      <c r="AS2087" s="5"/>
    </row>
    <row r="2088" spans="1:45" s="10" customFormat="1" ht="12.75" customHeight="1">
      <c r="A2088" s="11"/>
      <c r="B2088" s="11"/>
      <c r="C2088" s="11"/>
      <c r="O2088" s="116"/>
      <c r="P2088" s="116"/>
      <c r="Q2088" s="116"/>
      <c r="R2088" s="116"/>
      <c r="AF2088" s="5"/>
      <c r="AJ2088" s="5"/>
      <c r="AK2088" s="5"/>
      <c r="AP2088" s="5"/>
      <c r="AQ2088" s="5"/>
      <c r="AR2088" s="5"/>
      <c r="AS2088" s="5"/>
    </row>
    <row r="2089" spans="1:45" s="10" customFormat="1" ht="12.75" customHeight="1">
      <c r="A2089" s="11"/>
      <c r="B2089" s="11"/>
      <c r="C2089" s="11"/>
      <c r="O2089" s="116"/>
      <c r="P2089" s="116"/>
      <c r="Q2089" s="116"/>
      <c r="R2089" s="116"/>
      <c r="AF2089" s="5"/>
      <c r="AJ2089" s="5"/>
      <c r="AK2089" s="5"/>
      <c r="AP2089" s="5"/>
      <c r="AQ2089" s="5"/>
      <c r="AR2089" s="5"/>
      <c r="AS2089" s="5"/>
    </row>
    <row r="2090" spans="1:45" s="10" customFormat="1" ht="12.75" customHeight="1">
      <c r="A2090" s="11"/>
      <c r="B2090" s="11"/>
      <c r="C2090" s="11"/>
      <c r="O2090" s="116"/>
      <c r="P2090" s="116"/>
      <c r="Q2090" s="116"/>
      <c r="R2090" s="116"/>
      <c r="AF2090" s="5"/>
      <c r="AJ2090" s="5"/>
      <c r="AK2090" s="5"/>
      <c r="AP2090" s="5"/>
      <c r="AQ2090" s="5"/>
      <c r="AR2090" s="5"/>
      <c r="AS2090" s="5"/>
    </row>
    <row r="2091" spans="1:45" s="10" customFormat="1" ht="12.75" customHeight="1">
      <c r="A2091" s="11"/>
      <c r="B2091" s="11"/>
      <c r="C2091" s="11"/>
      <c r="O2091" s="116"/>
      <c r="P2091" s="116"/>
      <c r="Q2091" s="116"/>
      <c r="R2091" s="116"/>
      <c r="AF2091" s="5"/>
      <c r="AJ2091" s="5"/>
      <c r="AK2091" s="5"/>
      <c r="AP2091" s="5"/>
      <c r="AQ2091" s="5"/>
      <c r="AR2091" s="5"/>
      <c r="AS2091" s="5"/>
    </row>
    <row r="2092" spans="1:45" s="10" customFormat="1" ht="12.75" customHeight="1">
      <c r="A2092" s="11"/>
      <c r="B2092" s="11"/>
      <c r="C2092" s="11"/>
      <c r="O2092" s="116"/>
      <c r="P2092" s="116"/>
      <c r="Q2092" s="116"/>
      <c r="R2092" s="116"/>
      <c r="AF2092" s="5"/>
      <c r="AJ2092" s="5"/>
      <c r="AK2092" s="5"/>
      <c r="AP2092" s="5"/>
      <c r="AQ2092" s="5"/>
      <c r="AR2092" s="5"/>
      <c r="AS2092" s="5"/>
    </row>
    <row r="2093" spans="1:45" s="10" customFormat="1" ht="12.75" customHeight="1">
      <c r="A2093" s="11"/>
      <c r="B2093" s="11"/>
      <c r="C2093" s="11"/>
      <c r="O2093" s="116"/>
      <c r="P2093" s="116"/>
      <c r="Q2093" s="116"/>
      <c r="R2093" s="116"/>
      <c r="AF2093" s="5"/>
      <c r="AJ2093" s="5"/>
      <c r="AK2093" s="5"/>
      <c r="AP2093" s="5"/>
      <c r="AQ2093" s="5"/>
      <c r="AR2093" s="5"/>
      <c r="AS2093" s="5"/>
    </row>
    <row r="2094" spans="1:45" s="10" customFormat="1" ht="12.75" customHeight="1">
      <c r="A2094" s="11"/>
      <c r="B2094" s="11"/>
      <c r="C2094" s="11"/>
      <c r="O2094" s="116"/>
      <c r="P2094" s="116"/>
      <c r="Q2094" s="116"/>
      <c r="R2094" s="116"/>
      <c r="AF2094" s="5"/>
      <c r="AJ2094" s="5"/>
      <c r="AK2094" s="5"/>
      <c r="AP2094" s="5"/>
      <c r="AQ2094" s="5"/>
      <c r="AR2094" s="5"/>
      <c r="AS2094" s="5"/>
    </row>
    <row r="2095" spans="1:45" s="10" customFormat="1" ht="12.75" customHeight="1">
      <c r="A2095" s="11"/>
      <c r="B2095" s="11"/>
      <c r="C2095" s="11"/>
      <c r="O2095" s="116"/>
      <c r="P2095" s="116"/>
      <c r="Q2095" s="116"/>
      <c r="R2095" s="116"/>
      <c r="AF2095" s="5"/>
      <c r="AJ2095" s="5"/>
      <c r="AK2095" s="5"/>
      <c r="AP2095" s="5"/>
      <c r="AQ2095" s="5"/>
      <c r="AR2095" s="5"/>
      <c r="AS2095" s="5"/>
    </row>
    <row r="2096" spans="1:45" s="10" customFormat="1" ht="12.75" customHeight="1">
      <c r="A2096" s="11"/>
      <c r="B2096" s="11"/>
      <c r="C2096" s="11"/>
      <c r="O2096" s="116"/>
      <c r="P2096" s="116"/>
      <c r="Q2096" s="116"/>
      <c r="R2096" s="116"/>
      <c r="AF2096" s="5"/>
      <c r="AJ2096" s="5"/>
      <c r="AK2096" s="5"/>
      <c r="AP2096" s="5"/>
      <c r="AQ2096" s="5"/>
      <c r="AR2096" s="5"/>
      <c r="AS2096" s="5"/>
    </row>
    <row r="2097" spans="1:45" s="10" customFormat="1" ht="12.75" customHeight="1">
      <c r="A2097" s="11"/>
      <c r="B2097" s="11"/>
      <c r="C2097" s="11"/>
      <c r="O2097" s="116"/>
      <c r="P2097" s="116"/>
      <c r="Q2097" s="116"/>
      <c r="R2097" s="116"/>
      <c r="AF2097" s="5"/>
      <c r="AJ2097" s="5"/>
      <c r="AK2097" s="5"/>
      <c r="AP2097" s="5"/>
      <c r="AQ2097" s="5"/>
      <c r="AR2097" s="5"/>
      <c r="AS2097" s="5"/>
    </row>
    <row r="2098" spans="1:45" s="10" customFormat="1" ht="12.75" customHeight="1">
      <c r="A2098" s="11"/>
      <c r="B2098" s="11"/>
      <c r="C2098" s="11"/>
      <c r="O2098" s="116"/>
      <c r="P2098" s="116"/>
      <c r="Q2098" s="116"/>
      <c r="R2098" s="116"/>
      <c r="AF2098" s="5"/>
      <c r="AJ2098" s="5"/>
      <c r="AK2098" s="5"/>
      <c r="AP2098" s="5"/>
      <c r="AQ2098" s="5"/>
      <c r="AR2098" s="5"/>
      <c r="AS2098" s="5"/>
    </row>
    <row r="2099" spans="1:45" s="10" customFormat="1" ht="12.75" customHeight="1">
      <c r="A2099" s="11"/>
      <c r="B2099" s="11"/>
      <c r="C2099" s="11"/>
      <c r="O2099" s="116"/>
      <c r="P2099" s="116"/>
      <c r="Q2099" s="116"/>
      <c r="R2099" s="116"/>
      <c r="AF2099" s="5"/>
      <c r="AJ2099" s="5"/>
      <c r="AK2099" s="5"/>
      <c r="AP2099" s="5"/>
      <c r="AQ2099" s="5"/>
      <c r="AR2099" s="5"/>
      <c r="AS2099" s="5"/>
    </row>
    <row r="2100" spans="1:45" s="10" customFormat="1" ht="12.75" customHeight="1">
      <c r="A2100" s="11"/>
      <c r="B2100" s="11"/>
      <c r="C2100" s="11"/>
      <c r="O2100" s="116"/>
      <c r="P2100" s="116"/>
      <c r="Q2100" s="116"/>
      <c r="R2100" s="116"/>
      <c r="AF2100" s="5"/>
      <c r="AJ2100" s="5"/>
      <c r="AK2100" s="5"/>
      <c r="AP2100" s="5"/>
      <c r="AQ2100" s="5"/>
      <c r="AR2100" s="5"/>
      <c r="AS2100" s="5"/>
    </row>
    <row r="2101" spans="1:45" s="10" customFormat="1" ht="12.75" customHeight="1">
      <c r="A2101" s="11"/>
      <c r="B2101" s="11"/>
      <c r="C2101" s="11"/>
      <c r="O2101" s="116"/>
      <c r="P2101" s="116"/>
      <c r="Q2101" s="116"/>
      <c r="R2101" s="116"/>
      <c r="AF2101" s="5"/>
      <c r="AJ2101" s="5"/>
      <c r="AK2101" s="5"/>
      <c r="AP2101" s="5"/>
      <c r="AQ2101" s="5"/>
      <c r="AR2101" s="5"/>
      <c r="AS2101" s="5"/>
    </row>
    <row r="2102" spans="1:45" s="10" customFormat="1" ht="12.75" customHeight="1">
      <c r="A2102" s="11"/>
      <c r="B2102" s="11"/>
      <c r="C2102" s="11"/>
      <c r="O2102" s="116"/>
      <c r="P2102" s="116"/>
      <c r="Q2102" s="116"/>
      <c r="R2102" s="116"/>
      <c r="AF2102" s="5"/>
      <c r="AJ2102" s="5"/>
      <c r="AK2102" s="5"/>
      <c r="AP2102" s="5"/>
      <c r="AQ2102" s="5"/>
      <c r="AR2102" s="5"/>
      <c r="AS2102" s="5"/>
    </row>
    <row r="2103" spans="1:45" s="10" customFormat="1" ht="12.75" customHeight="1">
      <c r="A2103" s="11"/>
      <c r="B2103" s="11"/>
      <c r="C2103" s="11"/>
      <c r="O2103" s="116"/>
      <c r="P2103" s="116"/>
      <c r="Q2103" s="116"/>
      <c r="R2103" s="116"/>
      <c r="AF2103" s="5"/>
      <c r="AJ2103" s="5"/>
      <c r="AK2103" s="5"/>
      <c r="AP2103" s="5"/>
      <c r="AQ2103" s="5"/>
      <c r="AR2103" s="5"/>
      <c r="AS2103" s="5"/>
    </row>
    <row r="2104" spans="1:45" s="10" customFormat="1" ht="12.75" customHeight="1">
      <c r="A2104" s="11"/>
      <c r="B2104" s="11"/>
      <c r="C2104" s="11"/>
      <c r="O2104" s="116"/>
      <c r="P2104" s="116"/>
      <c r="Q2104" s="116"/>
      <c r="R2104" s="116"/>
      <c r="AF2104" s="5"/>
      <c r="AJ2104" s="5"/>
      <c r="AK2104" s="5"/>
      <c r="AP2104" s="5"/>
      <c r="AQ2104" s="5"/>
      <c r="AR2104" s="5"/>
      <c r="AS2104" s="5"/>
    </row>
    <row r="2105" spans="1:45" s="10" customFormat="1" ht="12.75" customHeight="1">
      <c r="A2105" s="11"/>
      <c r="B2105" s="11"/>
      <c r="C2105" s="11"/>
      <c r="O2105" s="116"/>
      <c r="P2105" s="116"/>
      <c r="Q2105" s="116"/>
      <c r="R2105" s="116"/>
      <c r="AF2105" s="5"/>
      <c r="AJ2105" s="5"/>
      <c r="AK2105" s="5"/>
      <c r="AP2105" s="5"/>
      <c r="AQ2105" s="5"/>
      <c r="AR2105" s="5"/>
      <c r="AS2105" s="5"/>
    </row>
    <row r="2106" spans="1:45" s="10" customFormat="1" ht="12.75" customHeight="1">
      <c r="A2106" s="11"/>
      <c r="B2106" s="11"/>
      <c r="C2106" s="11"/>
      <c r="O2106" s="116"/>
      <c r="P2106" s="116"/>
      <c r="Q2106" s="116"/>
      <c r="R2106" s="116"/>
      <c r="AF2106" s="5"/>
      <c r="AJ2106" s="5"/>
      <c r="AK2106" s="5"/>
      <c r="AP2106" s="5"/>
      <c r="AQ2106" s="5"/>
      <c r="AR2106" s="5"/>
      <c r="AS2106" s="5"/>
    </row>
    <row r="2107" spans="1:45" s="10" customFormat="1" ht="12.75" customHeight="1">
      <c r="A2107" s="11"/>
      <c r="B2107" s="11"/>
      <c r="C2107" s="11"/>
      <c r="O2107" s="116"/>
      <c r="P2107" s="116"/>
      <c r="Q2107" s="116"/>
      <c r="R2107" s="116"/>
      <c r="AF2107" s="5"/>
      <c r="AJ2107" s="5"/>
      <c r="AK2107" s="5"/>
      <c r="AP2107" s="5"/>
      <c r="AQ2107" s="5"/>
      <c r="AR2107" s="5"/>
      <c r="AS2107" s="5"/>
    </row>
    <row r="2108" spans="1:45" s="10" customFormat="1" ht="12.75" customHeight="1">
      <c r="A2108" s="11"/>
      <c r="B2108" s="11"/>
      <c r="C2108" s="11"/>
      <c r="O2108" s="116"/>
      <c r="P2108" s="116"/>
      <c r="Q2108" s="116"/>
      <c r="R2108" s="116"/>
      <c r="AF2108" s="5"/>
      <c r="AJ2108" s="5"/>
      <c r="AK2108" s="5"/>
      <c r="AP2108" s="5"/>
      <c r="AQ2108" s="5"/>
      <c r="AR2108" s="5"/>
      <c r="AS2108" s="5"/>
    </row>
    <row r="2109" spans="1:45" s="10" customFormat="1" ht="12.75" customHeight="1">
      <c r="A2109" s="11"/>
      <c r="B2109" s="11"/>
      <c r="C2109" s="11"/>
      <c r="O2109" s="116"/>
      <c r="P2109" s="116"/>
      <c r="Q2109" s="116"/>
      <c r="R2109" s="116"/>
      <c r="AF2109" s="5"/>
      <c r="AJ2109" s="5"/>
      <c r="AK2109" s="5"/>
      <c r="AP2109" s="5"/>
      <c r="AQ2109" s="5"/>
      <c r="AR2109" s="5"/>
      <c r="AS2109" s="5"/>
    </row>
    <row r="2110" spans="1:45" s="10" customFormat="1" ht="12.75" customHeight="1">
      <c r="A2110" s="11"/>
      <c r="B2110" s="11"/>
      <c r="C2110" s="11"/>
      <c r="O2110" s="116"/>
      <c r="P2110" s="116"/>
      <c r="Q2110" s="116"/>
      <c r="R2110" s="116"/>
      <c r="AF2110" s="5"/>
      <c r="AJ2110" s="5"/>
      <c r="AK2110" s="5"/>
      <c r="AP2110" s="5"/>
      <c r="AQ2110" s="5"/>
      <c r="AR2110" s="5"/>
      <c r="AS2110" s="5"/>
    </row>
    <row r="2111" spans="1:45" s="10" customFormat="1" ht="12.75" customHeight="1">
      <c r="A2111" s="11"/>
      <c r="B2111" s="11"/>
      <c r="C2111" s="11"/>
      <c r="O2111" s="116"/>
      <c r="P2111" s="116"/>
      <c r="Q2111" s="116"/>
      <c r="R2111" s="116"/>
      <c r="AF2111" s="5"/>
      <c r="AJ2111" s="5"/>
      <c r="AK2111" s="5"/>
      <c r="AP2111" s="5"/>
      <c r="AQ2111" s="5"/>
      <c r="AR2111" s="5"/>
      <c r="AS2111" s="5"/>
    </row>
    <row r="2112" spans="1:45" s="10" customFormat="1" ht="12.75" customHeight="1">
      <c r="A2112" s="11"/>
      <c r="B2112" s="11"/>
      <c r="C2112" s="11"/>
      <c r="O2112" s="116"/>
      <c r="P2112" s="116"/>
      <c r="Q2112" s="116"/>
      <c r="R2112" s="116"/>
      <c r="AF2112" s="5"/>
      <c r="AJ2112" s="5"/>
      <c r="AK2112" s="5"/>
      <c r="AP2112" s="5"/>
      <c r="AQ2112" s="5"/>
      <c r="AR2112" s="5"/>
      <c r="AS2112" s="5"/>
    </row>
    <row r="2113" spans="1:45" s="10" customFormat="1" ht="12.75" customHeight="1">
      <c r="A2113" s="11"/>
      <c r="B2113" s="11"/>
      <c r="C2113" s="11"/>
      <c r="O2113" s="116"/>
      <c r="P2113" s="116"/>
      <c r="Q2113" s="116"/>
      <c r="R2113" s="116"/>
      <c r="AF2113" s="5"/>
      <c r="AJ2113" s="5"/>
      <c r="AK2113" s="5"/>
      <c r="AP2113" s="5"/>
      <c r="AQ2113" s="5"/>
      <c r="AR2113" s="5"/>
      <c r="AS2113" s="5"/>
    </row>
    <row r="2114" spans="1:45" s="10" customFormat="1" ht="12.75" customHeight="1">
      <c r="A2114" s="11"/>
      <c r="B2114" s="11"/>
      <c r="C2114" s="11"/>
      <c r="O2114" s="116"/>
      <c r="P2114" s="116"/>
      <c r="Q2114" s="116"/>
      <c r="R2114" s="116"/>
      <c r="AF2114" s="5"/>
      <c r="AJ2114" s="5"/>
      <c r="AK2114" s="5"/>
      <c r="AP2114" s="5"/>
      <c r="AQ2114" s="5"/>
      <c r="AR2114" s="5"/>
      <c r="AS2114" s="5"/>
    </row>
    <row r="2115" spans="1:45" s="10" customFormat="1" ht="12.75" customHeight="1">
      <c r="A2115" s="11"/>
      <c r="B2115" s="11"/>
      <c r="C2115" s="11"/>
      <c r="O2115" s="116"/>
      <c r="P2115" s="116"/>
      <c r="Q2115" s="116"/>
      <c r="R2115" s="116"/>
      <c r="AF2115" s="5"/>
      <c r="AJ2115" s="5"/>
      <c r="AK2115" s="5"/>
      <c r="AP2115" s="5"/>
      <c r="AQ2115" s="5"/>
      <c r="AR2115" s="5"/>
      <c r="AS2115" s="5"/>
    </row>
    <row r="2116" spans="1:45" s="10" customFormat="1" ht="12.75" customHeight="1">
      <c r="A2116" s="11"/>
      <c r="B2116" s="11"/>
      <c r="C2116" s="11"/>
      <c r="O2116" s="116"/>
      <c r="P2116" s="116"/>
      <c r="Q2116" s="116"/>
      <c r="R2116" s="116"/>
      <c r="AF2116" s="5"/>
      <c r="AJ2116" s="5"/>
      <c r="AK2116" s="5"/>
      <c r="AP2116" s="5"/>
      <c r="AQ2116" s="5"/>
      <c r="AR2116" s="5"/>
      <c r="AS2116" s="5"/>
    </row>
    <row r="2117" spans="1:45" s="10" customFormat="1" ht="12.75" customHeight="1">
      <c r="A2117" s="11"/>
      <c r="B2117" s="11"/>
      <c r="C2117" s="11"/>
      <c r="O2117" s="116"/>
      <c r="P2117" s="116"/>
      <c r="Q2117" s="116"/>
      <c r="R2117" s="116"/>
      <c r="AF2117" s="5"/>
      <c r="AJ2117" s="5"/>
      <c r="AK2117" s="5"/>
      <c r="AP2117" s="5"/>
      <c r="AQ2117" s="5"/>
      <c r="AR2117" s="5"/>
      <c r="AS2117" s="5"/>
    </row>
    <row r="2118" spans="1:45" s="10" customFormat="1" ht="12.75" customHeight="1">
      <c r="A2118" s="11"/>
      <c r="B2118" s="11"/>
      <c r="C2118" s="11"/>
      <c r="O2118" s="116"/>
      <c r="P2118" s="116"/>
      <c r="Q2118" s="116"/>
      <c r="R2118" s="116"/>
      <c r="AF2118" s="5"/>
      <c r="AJ2118" s="5"/>
      <c r="AK2118" s="5"/>
      <c r="AP2118" s="5"/>
      <c r="AQ2118" s="5"/>
      <c r="AR2118" s="5"/>
      <c r="AS2118" s="5"/>
    </row>
    <row r="2119" spans="1:45" s="10" customFormat="1" ht="12.75" customHeight="1">
      <c r="A2119" s="11"/>
      <c r="B2119" s="11"/>
      <c r="C2119" s="11"/>
      <c r="O2119" s="116"/>
      <c r="P2119" s="116"/>
      <c r="Q2119" s="116"/>
      <c r="R2119" s="116"/>
      <c r="AF2119" s="5"/>
      <c r="AJ2119" s="5"/>
      <c r="AK2119" s="5"/>
      <c r="AP2119" s="5"/>
      <c r="AQ2119" s="5"/>
      <c r="AR2119" s="5"/>
      <c r="AS2119" s="5"/>
    </row>
    <row r="2120" spans="1:45" s="10" customFormat="1" ht="12.75" customHeight="1">
      <c r="A2120" s="11"/>
      <c r="B2120" s="11"/>
      <c r="C2120" s="11"/>
      <c r="O2120" s="116"/>
      <c r="P2120" s="116"/>
      <c r="Q2120" s="116"/>
      <c r="R2120" s="116"/>
      <c r="AF2120" s="5"/>
      <c r="AJ2120" s="5"/>
      <c r="AK2120" s="5"/>
      <c r="AP2120" s="5"/>
      <c r="AQ2120" s="5"/>
      <c r="AR2120" s="5"/>
      <c r="AS2120" s="5"/>
    </row>
    <row r="2121" spans="1:45" s="10" customFormat="1" ht="12.75" customHeight="1">
      <c r="A2121" s="11"/>
      <c r="B2121" s="11"/>
      <c r="C2121" s="11"/>
      <c r="O2121" s="116"/>
      <c r="P2121" s="116"/>
      <c r="Q2121" s="116"/>
      <c r="R2121" s="116"/>
      <c r="AF2121" s="5"/>
      <c r="AJ2121" s="5"/>
      <c r="AK2121" s="5"/>
      <c r="AP2121" s="5"/>
      <c r="AQ2121" s="5"/>
      <c r="AR2121" s="5"/>
      <c r="AS2121" s="5"/>
    </row>
    <row r="2122" spans="1:45" s="10" customFormat="1" ht="12.75" customHeight="1">
      <c r="A2122" s="11"/>
      <c r="B2122" s="11"/>
      <c r="C2122" s="11"/>
      <c r="O2122" s="116"/>
      <c r="P2122" s="116"/>
      <c r="Q2122" s="116"/>
      <c r="R2122" s="116"/>
      <c r="AF2122" s="5"/>
      <c r="AJ2122" s="5"/>
      <c r="AK2122" s="5"/>
      <c r="AP2122" s="5"/>
      <c r="AQ2122" s="5"/>
      <c r="AR2122" s="5"/>
      <c r="AS2122" s="5"/>
    </row>
    <row r="2123" spans="1:45" s="10" customFormat="1" ht="12.75" customHeight="1">
      <c r="A2123" s="11"/>
      <c r="B2123" s="11"/>
      <c r="C2123" s="11"/>
      <c r="O2123" s="116"/>
      <c r="P2123" s="116"/>
      <c r="Q2123" s="116"/>
      <c r="R2123" s="116"/>
      <c r="AF2123" s="5"/>
      <c r="AJ2123" s="5"/>
      <c r="AK2123" s="5"/>
      <c r="AP2123" s="5"/>
      <c r="AQ2123" s="5"/>
      <c r="AR2123" s="5"/>
      <c r="AS2123" s="5"/>
    </row>
    <row r="2124" spans="1:45" s="10" customFormat="1" ht="12.75" customHeight="1">
      <c r="A2124" s="11"/>
      <c r="B2124" s="11"/>
      <c r="C2124" s="11"/>
      <c r="O2124" s="116"/>
      <c r="P2124" s="116"/>
      <c r="Q2124" s="116"/>
      <c r="R2124" s="116"/>
      <c r="AF2124" s="5"/>
      <c r="AJ2124" s="5"/>
      <c r="AK2124" s="5"/>
      <c r="AP2124" s="5"/>
      <c r="AQ2124" s="5"/>
      <c r="AR2124" s="5"/>
      <c r="AS2124" s="5"/>
    </row>
    <row r="2125" spans="1:45" s="10" customFormat="1" ht="12.75" customHeight="1">
      <c r="A2125" s="11"/>
      <c r="B2125" s="11"/>
      <c r="C2125" s="11"/>
      <c r="O2125" s="116"/>
      <c r="P2125" s="116"/>
      <c r="Q2125" s="116"/>
      <c r="R2125" s="116"/>
      <c r="AF2125" s="5"/>
      <c r="AJ2125" s="5"/>
      <c r="AK2125" s="5"/>
      <c r="AP2125" s="5"/>
      <c r="AQ2125" s="5"/>
      <c r="AR2125" s="5"/>
      <c r="AS2125" s="5"/>
    </row>
    <row r="2126" spans="1:45" s="10" customFormat="1" ht="12.75" customHeight="1">
      <c r="A2126" s="11"/>
      <c r="B2126" s="11"/>
      <c r="C2126" s="11"/>
      <c r="O2126" s="116"/>
      <c r="P2126" s="116"/>
      <c r="Q2126" s="116"/>
      <c r="R2126" s="116"/>
      <c r="AF2126" s="5"/>
      <c r="AJ2126" s="5"/>
      <c r="AK2126" s="5"/>
      <c r="AP2126" s="5"/>
      <c r="AQ2126" s="5"/>
      <c r="AR2126" s="5"/>
      <c r="AS2126" s="5"/>
    </row>
    <row r="2127" spans="1:45" s="10" customFormat="1" ht="12.75" customHeight="1">
      <c r="A2127" s="11"/>
      <c r="B2127" s="11"/>
      <c r="C2127" s="11"/>
      <c r="O2127" s="116"/>
      <c r="P2127" s="116"/>
      <c r="Q2127" s="116"/>
      <c r="R2127" s="116"/>
      <c r="AF2127" s="5"/>
      <c r="AJ2127" s="5"/>
      <c r="AK2127" s="5"/>
      <c r="AP2127" s="5"/>
      <c r="AQ2127" s="5"/>
      <c r="AR2127" s="5"/>
      <c r="AS2127" s="5"/>
    </row>
    <row r="2128" spans="1:45" s="10" customFormat="1" ht="12.75" customHeight="1">
      <c r="A2128" s="11"/>
      <c r="B2128" s="11"/>
      <c r="C2128" s="11"/>
      <c r="O2128" s="116"/>
      <c r="P2128" s="116"/>
      <c r="Q2128" s="116"/>
      <c r="R2128" s="116"/>
      <c r="AF2128" s="5"/>
      <c r="AJ2128" s="5"/>
      <c r="AK2128" s="5"/>
      <c r="AP2128" s="5"/>
      <c r="AQ2128" s="5"/>
      <c r="AR2128" s="5"/>
      <c r="AS2128" s="5"/>
    </row>
    <row r="2129" spans="1:45" s="10" customFormat="1" ht="12.75" customHeight="1">
      <c r="A2129" s="11"/>
      <c r="B2129" s="11"/>
      <c r="C2129" s="11"/>
      <c r="O2129" s="116"/>
      <c r="P2129" s="116"/>
      <c r="Q2129" s="116"/>
      <c r="R2129" s="116"/>
      <c r="AF2129" s="5"/>
      <c r="AJ2129" s="5"/>
      <c r="AK2129" s="5"/>
      <c r="AP2129" s="5"/>
      <c r="AQ2129" s="5"/>
      <c r="AR2129" s="5"/>
      <c r="AS2129" s="5"/>
    </row>
    <row r="2130" spans="1:45" s="10" customFormat="1" ht="12.75" customHeight="1">
      <c r="A2130" s="11"/>
      <c r="B2130" s="11"/>
      <c r="C2130" s="11"/>
      <c r="O2130" s="116"/>
      <c r="P2130" s="116"/>
      <c r="Q2130" s="116"/>
      <c r="R2130" s="116"/>
      <c r="AF2130" s="5"/>
      <c r="AJ2130" s="5"/>
      <c r="AK2130" s="5"/>
      <c r="AP2130" s="5"/>
      <c r="AQ2130" s="5"/>
      <c r="AR2130" s="5"/>
      <c r="AS2130" s="5"/>
    </row>
    <row r="2131" spans="1:45" s="10" customFormat="1" ht="12.75" customHeight="1">
      <c r="A2131" s="11"/>
      <c r="B2131" s="11"/>
      <c r="C2131" s="11"/>
      <c r="O2131" s="116"/>
      <c r="P2131" s="116"/>
      <c r="Q2131" s="116"/>
      <c r="R2131" s="116"/>
      <c r="AF2131" s="5"/>
      <c r="AJ2131" s="5"/>
      <c r="AK2131" s="5"/>
      <c r="AP2131" s="5"/>
      <c r="AQ2131" s="5"/>
      <c r="AR2131" s="5"/>
      <c r="AS2131" s="5"/>
    </row>
    <row r="2132" spans="1:45" s="10" customFormat="1" ht="12.75" customHeight="1">
      <c r="A2132" s="11"/>
      <c r="B2132" s="11"/>
      <c r="C2132" s="11"/>
      <c r="O2132" s="116"/>
      <c r="P2132" s="116"/>
      <c r="Q2132" s="116"/>
      <c r="R2132" s="116"/>
      <c r="AF2132" s="5"/>
      <c r="AJ2132" s="5"/>
      <c r="AK2132" s="5"/>
      <c r="AP2132" s="5"/>
      <c r="AQ2132" s="5"/>
      <c r="AR2132" s="5"/>
      <c r="AS2132" s="5"/>
    </row>
    <row r="2133" spans="1:45" s="10" customFormat="1" ht="12.75" customHeight="1">
      <c r="A2133" s="11"/>
      <c r="B2133" s="11"/>
      <c r="C2133" s="11"/>
      <c r="O2133" s="116"/>
      <c r="P2133" s="116"/>
      <c r="Q2133" s="116"/>
      <c r="R2133" s="116"/>
      <c r="AF2133" s="5"/>
      <c r="AJ2133" s="5"/>
      <c r="AK2133" s="5"/>
      <c r="AP2133" s="5"/>
      <c r="AQ2133" s="5"/>
      <c r="AR2133" s="5"/>
      <c r="AS2133" s="5"/>
    </row>
    <row r="2134" spans="1:45" s="10" customFormat="1" ht="12.75" customHeight="1">
      <c r="A2134" s="11"/>
      <c r="B2134" s="11"/>
      <c r="C2134" s="11"/>
      <c r="O2134" s="116"/>
      <c r="P2134" s="116"/>
      <c r="Q2134" s="116"/>
      <c r="R2134" s="116"/>
      <c r="AF2134" s="5"/>
      <c r="AJ2134" s="5"/>
      <c r="AK2134" s="5"/>
      <c r="AP2134" s="5"/>
      <c r="AQ2134" s="5"/>
      <c r="AR2134" s="5"/>
      <c r="AS2134" s="5"/>
    </row>
    <row r="2135" spans="1:45" s="10" customFormat="1" ht="12.75" customHeight="1">
      <c r="A2135" s="11"/>
      <c r="B2135" s="11"/>
      <c r="C2135" s="11"/>
      <c r="O2135" s="116"/>
      <c r="P2135" s="116"/>
      <c r="Q2135" s="116"/>
      <c r="R2135" s="116"/>
      <c r="AF2135" s="5"/>
      <c r="AJ2135" s="5"/>
      <c r="AK2135" s="5"/>
      <c r="AP2135" s="5"/>
      <c r="AQ2135" s="5"/>
      <c r="AR2135" s="5"/>
      <c r="AS2135" s="5"/>
    </row>
    <row r="2136" spans="1:45" s="10" customFormat="1" ht="12.75" customHeight="1">
      <c r="A2136" s="11"/>
      <c r="B2136" s="11"/>
      <c r="C2136" s="11"/>
      <c r="O2136" s="116"/>
      <c r="P2136" s="116"/>
      <c r="Q2136" s="116"/>
      <c r="R2136" s="116"/>
      <c r="AF2136" s="5"/>
      <c r="AJ2136" s="5"/>
      <c r="AK2136" s="5"/>
      <c r="AP2136" s="5"/>
      <c r="AQ2136" s="5"/>
      <c r="AR2136" s="5"/>
      <c r="AS2136" s="5"/>
    </row>
    <row r="2137" spans="1:45" s="10" customFormat="1" ht="12.75" customHeight="1">
      <c r="A2137" s="11"/>
      <c r="B2137" s="11"/>
      <c r="C2137" s="11"/>
      <c r="O2137" s="116"/>
      <c r="P2137" s="116"/>
      <c r="Q2137" s="116"/>
      <c r="R2137" s="116"/>
      <c r="AF2137" s="5"/>
      <c r="AJ2137" s="5"/>
      <c r="AK2137" s="5"/>
      <c r="AP2137" s="5"/>
      <c r="AQ2137" s="5"/>
      <c r="AR2137" s="5"/>
      <c r="AS2137" s="5"/>
    </row>
    <row r="2138" spans="1:45" s="10" customFormat="1" ht="12.75" customHeight="1">
      <c r="A2138" s="11"/>
      <c r="B2138" s="11"/>
      <c r="C2138" s="11"/>
      <c r="O2138" s="116"/>
      <c r="P2138" s="116"/>
      <c r="Q2138" s="116"/>
      <c r="R2138" s="116"/>
      <c r="AF2138" s="5"/>
      <c r="AJ2138" s="5"/>
      <c r="AK2138" s="5"/>
      <c r="AP2138" s="5"/>
      <c r="AQ2138" s="5"/>
      <c r="AR2138" s="5"/>
      <c r="AS2138" s="5"/>
    </row>
    <row r="2139" spans="1:45" s="10" customFormat="1" ht="12.75" customHeight="1">
      <c r="A2139" s="11"/>
      <c r="B2139" s="11"/>
      <c r="C2139" s="11"/>
      <c r="O2139" s="116"/>
      <c r="P2139" s="116"/>
      <c r="Q2139" s="116"/>
      <c r="R2139" s="116"/>
      <c r="AF2139" s="5"/>
      <c r="AJ2139" s="5"/>
      <c r="AK2139" s="5"/>
      <c r="AP2139" s="5"/>
      <c r="AQ2139" s="5"/>
      <c r="AR2139" s="5"/>
      <c r="AS2139" s="5"/>
    </row>
    <row r="2140" spans="1:45" s="10" customFormat="1" ht="12.75" customHeight="1">
      <c r="A2140" s="11"/>
      <c r="B2140" s="11"/>
      <c r="C2140" s="11"/>
      <c r="O2140" s="116"/>
      <c r="P2140" s="116"/>
      <c r="Q2140" s="116"/>
      <c r="R2140" s="116"/>
      <c r="AF2140" s="5"/>
      <c r="AJ2140" s="5"/>
      <c r="AK2140" s="5"/>
      <c r="AP2140" s="5"/>
      <c r="AQ2140" s="5"/>
      <c r="AR2140" s="5"/>
      <c r="AS2140" s="5"/>
    </row>
    <row r="2141" spans="1:45" s="10" customFormat="1" ht="12.75" customHeight="1">
      <c r="A2141" s="11"/>
      <c r="B2141" s="11"/>
      <c r="C2141" s="11"/>
      <c r="O2141" s="116"/>
      <c r="P2141" s="116"/>
      <c r="Q2141" s="116"/>
      <c r="R2141" s="116"/>
      <c r="AF2141" s="5"/>
      <c r="AJ2141" s="5"/>
      <c r="AK2141" s="5"/>
      <c r="AP2141" s="5"/>
      <c r="AQ2141" s="5"/>
      <c r="AR2141" s="5"/>
      <c r="AS2141" s="5"/>
    </row>
    <row r="2142" spans="1:45" s="10" customFormat="1" ht="12.75" customHeight="1">
      <c r="A2142" s="11"/>
      <c r="B2142" s="11"/>
      <c r="C2142" s="11"/>
      <c r="O2142" s="116"/>
      <c r="P2142" s="116"/>
      <c r="Q2142" s="116"/>
      <c r="R2142" s="116"/>
      <c r="AF2142" s="5"/>
      <c r="AJ2142" s="5"/>
      <c r="AK2142" s="5"/>
      <c r="AP2142" s="5"/>
      <c r="AQ2142" s="5"/>
      <c r="AR2142" s="5"/>
      <c r="AS2142" s="5"/>
    </row>
    <row r="2143" spans="1:45" s="10" customFormat="1" ht="12.75" customHeight="1">
      <c r="A2143" s="11"/>
      <c r="B2143" s="11"/>
      <c r="C2143" s="11"/>
      <c r="O2143" s="116"/>
      <c r="P2143" s="116"/>
      <c r="Q2143" s="116"/>
      <c r="R2143" s="116"/>
      <c r="AF2143" s="5"/>
      <c r="AJ2143" s="5"/>
      <c r="AK2143" s="5"/>
      <c r="AP2143" s="5"/>
      <c r="AQ2143" s="5"/>
      <c r="AR2143" s="5"/>
      <c r="AS2143" s="5"/>
    </row>
    <row r="2144" spans="1:45" s="10" customFormat="1" ht="12.75" customHeight="1">
      <c r="A2144" s="11"/>
      <c r="B2144" s="11"/>
      <c r="C2144" s="11"/>
      <c r="O2144" s="116"/>
      <c r="P2144" s="116"/>
      <c r="Q2144" s="116"/>
      <c r="R2144" s="116"/>
      <c r="AF2144" s="5"/>
      <c r="AJ2144" s="5"/>
      <c r="AK2144" s="5"/>
      <c r="AP2144" s="5"/>
      <c r="AQ2144" s="5"/>
      <c r="AR2144" s="5"/>
      <c r="AS2144" s="5"/>
    </row>
    <row r="2145" spans="1:45" s="10" customFormat="1" ht="12.75" customHeight="1">
      <c r="A2145" s="11"/>
      <c r="B2145" s="11"/>
      <c r="C2145" s="11"/>
      <c r="O2145" s="116"/>
      <c r="P2145" s="116"/>
      <c r="Q2145" s="116"/>
      <c r="R2145" s="116"/>
      <c r="AF2145" s="5"/>
      <c r="AJ2145" s="5"/>
      <c r="AK2145" s="5"/>
      <c r="AP2145" s="5"/>
      <c r="AQ2145" s="5"/>
      <c r="AR2145" s="5"/>
      <c r="AS2145" s="5"/>
    </row>
    <row r="2146" spans="1:45" s="10" customFormat="1" ht="12.75" customHeight="1">
      <c r="A2146" s="11"/>
      <c r="B2146" s="11"/>
      <c r="C2146" s="11"/>
      <c r="O2146" s="116"/>
      <c r="P2146" s="116"/>
      <c r="Q2146" s="116"/>
      <c r="R2146" s="116"/>
      <c r="AF2146" s="5"/>
      <c r="AJ2146" s="5"/>
      <c r="AK2146" s="5"/>
      <c r="AP2146" s="5"/>
      <c r="AQ2146" s="5"/>
      <c r="AR2146" s="5"/>
      <c r="AS2146" s="5"/>
    </row>
    <row r="2147" spans="1:45" s="10" customFormat="1" ht="12.75" customHeight="1">
      <c r="A2147" s="11"/>
      <c r="B2147" s="11"/>
      <c r="C2147" s="11"/>
      <c r="O2147" s="116"/>
      <c r="P2147" s="116"/>
      <c r="Q2147" s="116"/>
      <c r="R2147" s="116"/>
      <c r="AF2147" s="5"/>
      <c r="AJ2147" s="5"/>
      <c r="AK2147" s="5"/>
      <c r="AP2147" s="5"/>
      <c r="AQ2147" s="5"/>
      <c r="AR2147" s="5"/>
      <c r="AS2147" s="5"/>
    </row>
    <row r="2148" spans="1:45" s="10" customFormat="1" ht="12.75" customHeight="1">
      <c r="A2148" s="11"/>
      <c r="B2148" s="11"/>
      <c r="C2148" s="11"/>
      <c r="O2148" s="116"/>
      <c r="P2148" s="116"/>
      <c r="Q2148" s="116"/>
      <c r="R2148" s="116"/>
      <c r="AF2148" s="5"/>
      <c r="AJ2148" s="5"/>
      <c r="AK2148" s="5"/>
      <c r="AP2148" s="5"/>
      <c r="AQ2148" s="5"/>
      <c r="AR2148" s="5"/>
      <c r="AS2148" s="5"/>
    </row>
    <row r="2149" spans="1:45" s="10" customFormat="1" ht="12.75" customHeight="1">
      <c r="A2149" s="11"/>
      <c r="B2149" s="11"/>
      <c r="C2149" s="11"/>
      <c r="O2149" s="116"/>
      <c r="P2149" s="116"/>
      <c r="Q2149" s="116"/>
      <c r="R2149" s="116"/>
      <c r="AF2149" s="5"/>
      <c r="AJ2149" s="5"/>
      <c r="AK2149" s="5"/>
      <c r="AP2149" s="5"/>
      <c r="AQ2149" s="5"/>
      <c r="AR2149" s="5"/>
      <c r="AS2149" s="5"/>
    </row>
    <row r="2150" spans="1:45" s="10" customFormat="1" ht="12.75" customHeight="1">
      <c r="A2150" s="11"/>
      <c r="B2150" s="11"/>
      <c r="C2150" s="11"/>
      <c r="O2150" s="116"/>
      <c r="P2150" s="116"/>
      <c r="Q2150" s="116"/>
      <c r="R2150" s="116"/>
      <c r="AF2150" s="5"/>
      <c r="AJ2150" s="5"/>
      <c r="AK2150" s="5"/>
      <c r="AP2150" s="5"/>
      <c r="AQ2150" s="5"/>
      <c r="AR2150" s="5"/>
      <c r="AS2150" s="5"/>
    </row>
    <row r="2151" spans="1:45" s="10" customFormat="1" ht="12.75" customHeight="1">
      <c r="A2151" s="11"/>
      <c r="B2151" s="11"/>
      <c r="C2151" s="11"/>
      <c r="O2151" s="116"/>
      <c r="P2151" s="116"/>
      <c r="Q2151" s="116"/>
      <c r="R2151" s="116"/>
      <c r="AF2151" s="5"/>
      <c r="AJ2151" s="5"/>
      <c r="AK2151" s="5"/>
      <c r="AP2151" s="5"/>
      <c r="AQ2151" s="5"/>
      <c r="AR2151" s="5"/>
      <c r="AS2151" s="5"/>
    </row>
    <row r="2152" spans="1:45" s="10" customFormat="1" ht="12.75" customHeight="1">
      <c r="A2152" s="11"/>
      <c r="B2152" s="11"/>
      <c r="C2152" s="11"/>
      <c r="O2152" s="116"/>
      <c r="P2152" s="116"/>
      <c r="Q2152" s="116"/>
      <c r="R2152" s="116"/>
      <c r="AF2152" s="5"/>
      <c r="AJ2152" s="5"/>
      <c r="AK2152" s="5"/>
      <c r="AP2152" s="5"/>
      <c r="AQ2152" s="5"/>
      <c r="AR2152" s="5"/>
      <c r="AS2152" s="5"/>
    </row>
    <row r="2153" spans="1:45" s="10" customFormat="1" ht="12.75" customHeight="1">
      <c r="A2153" s="11"/>
      <c r="B2153" s="11"/>
      <c r="C2153" s="11"/>
      <c r="O2153" s="116"/>
      <c r="P2153" s="116"/>
      <c r="Q2153" s="116"/>
      <c r="R2153" s="116"/>
      <c r="AF2153" s="5"/>
      <c r="AJ2153" s="5"/>
      <c r="AK2153" s="5"/>
      <c r="AP2153" s="5"/>
      <c r="AQ2153" s="5"/>
      <c r="AR2153" s="5"/>
      <c r="AS2153" s="5"/>
    </row>
    <row r="2154" spans="1:45" s="10" customFormat="1" ht="12.75" customHeight="1">
      <c r="A2154" s="11"/>
      <c r="B2154" s="11"/>
      <c r="C2154" s="11"/>
      <c r="O2154" s="116"/>
      <c r="P2154" s="116"/>
      <c r="Q2154" s="116"/>
      <c r="R2154" s="116"/>
      <c r="AF2154" s="5"/>
      <c r="AJ2154" s="5"/>
      <c r="AK2154" s="5"/>
      <c r="AP2154" s="5"/>
      <c r="AQ2154" s="5"/>
      <c r="AR2154" s="5"/>
      <c r="AS2154" s="5"/>
    </row>
    <row r="2155" spans="1:45" s="10" customFormat="1" ht="12.75" customHeight="1">
      <c r="A2155" s="11"/>
      <c r="B2155" s="11"/>
      <c r="C2155" s="11"/>
      <c r="O2155" s="116"/>
      <c r="P2155" s="116"/>
      <c r="Q2155" s="116"/>
      <c r="R2155" s="116"/>
      <c r="AF2155" s="5"/>
      <c r="AJ2155" s="5"/>
      <c r="AK2155" s="5"/>
      <c r="AP2155" s="5"/>
      <c r="AQ2155" s="5"/>
      <c r="AR2155" s="5"/>
      <c r="AS2155" s="5"/>
    </row>
    <row r="2156" spans="1:45" s="10" customFormat="1" ht="12.75" customHeight="1">
      <c r="A2156" s="11"/>
      <c r="B2156" s="11"/>
      <c r="C2156" s="11"/>
      <c r="O2156" s="116"/>
      <c r="P2156" s="116"/>
      <c r="Q2156" s="116"/>
      <c r="R2156" s="116"/>
      <c r="AF2156" s="5"/>
      <c r="AJ2156" s="5"/>
      <c r="AK2156" s="5"/>
      <c r="AP2156" s="5"/>
      <c r="AQ2156" s="5"/>
      <c r="AR2156" s="5"/>
      <c r="AS2156" s="5"/>
    </row>
    <row r="2157" spans="1:45" s="10" customFormat="1" ht="12.75" customHeight="1">
      <c r="A2157" s="11"/>
      <c r="B2157" s="11"/>
      <c r="C2157" s="11"/>
      <c r="O2157" s="116"/>
      <c r="P2157" s="116"/>
      <c r="Q2157" s="116"/>
      <c r="R2157" s="116"/>
      <c r="AF2157" s="5"/>
      <c r="AJ2157" s="5"/>
      <c r="AK2157" s="5"/>
      <c r="AP2157" s="5"/>
      <c r="AQ2157" s="5"/>
      <c r="AR2157" s="5"/>
      <c r="AS2157" s="5"/>
    </row>
    <row r="2158" spans="1:45" s="10" customFormat="1" ht="12.75" customHeight="1">
      <c r="A2158" s="11"/>
      <c r="B2158" s="11"/>
      <c r="C2158" s="11"/>
      <c r="O2158" s="116"/>
      <c r="P2158" s="116"/>
      <c r="Q2158" s="116"/>
      <c r="R2158" s="116"/>
      <c r="AF2158" s="5"/>
      <c r="AJ2158" s="5"/>
      <c r="AK2158" s="5"/>
      <c r="AP2158" s="5"/>
      <c r="AQ2158" s="5"/>
      <c r="AR2158" s="5"/>
      <c r="AS2158" s="5"/>
    </row>
    <row r="2159" spans="1:45" s="10" customFormat="1" ht="12.75" customHeight="1">
      <c r="A2159" s="11"/>
      <c r="B2159" s="11"/>
      <c r="C2159" s="11"/>
      <c r="O2159" s="116"/>
      <c r="P2159" s="116"/>
      <c r="Q2159" s="116"/>
      <c r="R2159" s="116"/>
      <c r="AF2159" s="5"/>
      <c r="AJ2159" s="5"/>
      <c r="AK2159" s="5"/>
      <c r="AP2159" s="5"/>
      <c r="AQ2159" s="5"/>
      <c r="AR2159" s="5"/>
      <c r="AS2159" s="5"/>
    </row>
    <row r="2160" spans="1:45" s="10" customFormat="1" ht="12.75" customHeight="1">
      <c r="A2160" s="11"/>
      <c r="B2160" s="11"/>
      <c r="C2160" s="11"/>
      <c r="O2160" s="116"/>
      <c r="P2160" s="116"/>
      <c r="Q2160" s="116"/>
      <c r="R2160" s="116"/>
      <c r="AF2160" s="5"/>
      <c r="AJ2160" s="5"/>
      <c r="AK2160" s="5"/>
      <c r="AP2160" s="5"/>
      <c r="AQ2160" s="5"/>
      <c r="AR2160" s="5"/>
      <c r="AS2160" s="5"/>
    </row>
    <row r="2161" spans="1:45" s="10" customFormat="1" ht="12.75" customHeight="1">
      <c r="A2161" s="11"/>
      <c r="B2161" s="11"/>
      <c r="C2161" s="11"/>
      <c r="O2161" s="116"/>
      <c r="P2161" s="116"/>
      <c r="Q2161" s="116"/>
      <c r="R2161" s="116"/>
      <c r="AF2161" s="5"/>
      <c r="AJ2161" s="5"/>
      <c r="AK2161" s="5"/>
      <c r="AP2161" s="5"/>
      <c r="AQ2161" s="5"/>
      <c r="AR2161" s="5"/>
      <c r="AS2161" s="5"/>
    </row>
    <row r="2162" spans="1:45" s="10" customFormat="1" ht="12.75" customHeight="1">
      <c r="A2162" s="11"/>
      <c r="B2162" s="11"/>
      <c r="C2162" s="11"/>
      <c r="O2162" s="116"/>
      <c r="P2162" s="116"/>
      <c r="Q2162" s="116"/>
      <c r="R2162" s="116"/>
      <c r="AF2162" s="5"/>
      <c r="AJ2162" s="5"/>
      <c r="AK2162" s="5"/>
      <c r="AP2162" s="5"/>
      <c r="AQ2162" s="5"/>
      <c r="AR2162" s="5"/>
      <c r="AS2162" s="5"/>
    </row>
    <row r="2163" spans="1:45" s="10" customFormat="1" ht="12.75" customHeight="1">
      <c r="A2163" s="11"/>
      <c r="B2163" s="11"/>
      <c r="C2163" s="11"/>
      <c r="O2163" s="116"/>
      <c r="P2163" s="116"/>
      <c r="Q2163" s="116"/>
      <c r="R2163" s="116"/>
      <c r="AF2163" s="5"/>
      <c r="AJ2163" s="5"/>
      <c r="AK2163" s="5"/>
      <c r="AP2163" s="5"/>
      <c r="AQ2163" s="5"/>
      <c r="AR2163" s="5"/>
      <c r="AS2163" s="5"/>
    </row>
    <row r="2164" spans="1:45" s="10" customFormat="1" ht="12.75" customHeight="1">
      <c r="A2164" s="11"/>
      <c r="B2164" s="11"/>
      <c r="C2164" s="11"/>
      <c r="O2164" s="116"/>
      <c r="P2164" s="116"/>
      <c r="Q2164" s="116"/>
      <c r="R2164" s="116"/>
      <c r="AF2164" s="5"/>
      <c r="AJ2164" s="5"/>
      <c r="AK2164" s="5"/>
      <c r="AP2164" s="5"/>
      <c r="AQ2164" s="5"/>
      <c r="AR2164" s="5"/>
      <c r="AS2164" s="5"/>
    </row>
    <row r="2165" spans="1:45" s="10" customFormat="1" ht="12.75" customHeight="1">
      <c r="A2165" s="11"/>
      <c r="B2165" s="11"/>
      <c r="C2165" s="11"/>
      <c r="O2165" s="116"/>
      <c r="P2165" s="116"/>
      <c r="Q2165" s="116"/>
      <c r="R2165" s="116"/>
      <c r="AF2165" s="5"/>
      <c r="AJ2165" s="5"/>
      <c r="AK2165" s="5"/>
      <c r="AP2165" s="5"/>
      <c r="AQ2165" s="5"/>
      <c r="AR2165" s="5"/>
      <c r="AS2165" s="5"/>
    </row>
    <row r="2166" spans="1:45" s="10" customFormat="1" ht="12.75" customHeight="1">
      <c r="A2166" s="11"/>
      <c r="B2166" s="11"/>
      <c r="C2166" s="11"/>
      <c r="O2166" s="116"/>
      <c r="P2166" s="116"/>
      <c r="Q2166" s="116"/>
      <c r="R2166" s="116"/>
      <c r="AF2166" s="5"/>
      <c r="AJ2166" s="5"/>
      <c r="AK2166" s="5"/>
      <c r="AP2166" s="5"/>
      <c r="AQ2166" s="5"/>
      <c r="AR2166" s="5"/>
      <c r="AS2166" s="5"/>
    </row>
    <row r="2167" spans="1:45" s="10" customFormat="1" ht="12.75" customHeight="1">
      <c r="A2167" s="11"/>
      <c r="B2167" s="11"/>
      <c r="C2167" s="11"/>
      <c r="O2167" s="116"/>
      <c r="P2167" s="116"/>
      <c r="Q2167" s="116"/>
      <c r="R2167" s="116"/>
      <c r="AF2167" s="5"/>
      <c r="AJ2167" s="5"/>
      <c r="AK2167" s="5"/>
      <c r="AP2167" s="5"/>
      <c r="AQ2167" s="5"/>
      <c r="AR2167" s="5"/>
      <c r="AS2167" s="5"/>
    </row>
    <row r="2168" spans="1:45" s="10" customFormat="1" ht="12.75" customHeight="1">
      <c r="A2168" s="11"/>
      <c r="B2168" s="11"/>
      <c r="C2168" s="11"/>
      <c r="O2168" s="116"/>
      <c r="P2168" s="116"/>
      <c r="Q2168" s="116"/>
      <c r="R2168" s="116"/>
      <c r="AF2168" s="5"/>
      <c r="AJ2168" s="5"/>
      <c r="AK2168" s="5"/>
      <c r="AP2168" s="5"/>
      <c r="AQ2168" s="5"/>
      <c r="AR2168" s="5"/>
      <c r="AS2168" s="5"/>
    </row>
    <row r="2169" spans="1:45" s="10" customFormat="1" ht="12.75" customHeight="1">
      <c r="A2169" s="11"/>
      <c r="B2169" s="11"/>
      <c r="C2169" s="11"/>
      <c r="O2169" s="116"/>
      <c r="P2169" s="116"/>
      <c r="Q2169" s="116"/>
      <c r="R2169" s="116"/>
      <c r="AF2169" s="5"/>
      <c r="AJ2169" s="5"/>
      <c r="AK2169" s="5"/>
      <c r="AP2169" s="5"/>
      <c r="AQ2169" s="5"/>
      <c r="AR2169" s="5"/>
      <c r="AS2169" s="5"/>
    </row>
    <row r="2170" spans="1:45" s="10" customFormat="1" ht="12.75" customHeight="1">
      <c r="A2170" s="11"/>
      <c r="B2170" s="11"/>
      <c r="C2170" s="11"/>
      <c r="O2170" s="116"/>
      <c r="P2170" s="116"/>
      <c r="Q2170" s="116"/>
      <c r="R2170" s="116"/>
      <c r="AF2170" s="5"/>
      <c r="AJ2170" s="5"/>
      <c r="AK2170" s="5"/>
      <c r="AP2170" s="5"/>
      <c r="AQ2170" s="5"/>
      <c r="AR2170" s="5"/>
      <c r="AS2170" s="5"/>
    </row>
    <row r="2171" spans="1:45" s="10" customFormat="1" ht="12.75" customHeight="1">
      <c r="A2171" s="11"/>
      <c r="B2171" s="11"/>
      <c r="C2171" s="11"/>
      <c r="O2171" s="116"/>
      <c r="P2171" s="116"/>
      <c r="Q2171" s="116"/>
      <c r="R2171" s="116"/>
      <c r="AF2171" s="5"/>
      <c r="AJ2171" s="5"/>
      <c r="AK2171" s="5"/>
      <c r="AP2171" s="5"/>
      <c r="AQ2171" s="5"/>
      <c r="AR2171" s="5"/>
      <c r="AS2171" s="5"/>
    </row>
    <row r="2172" spans="1:45" s="10" customFormat="1" ht="12.75" customHeight="1">
      <c r="A2172" s="11"/>
      <c r="B2172" s="11"/>
      <c r="C2172" s="11"/>
      <c r="O2172" s="116"/>
      <c r="P2172" s="116"/>
      <c r="Q2172" s="116"/>
      <c r="R2172" s="116"/>
      <c r="AF2172" s="5"/>
      <c r="AJ2172" s="5"/>
      <c r="AK2172" s="5"/>
      <c r="AP2172" s="5"/>
      <c r="AQ2172" s="5"/>
      <c r="AR2172" s="5"/>
      <c r="AS2172" s="5"/>
    </row>
    <row r="2173" spans="1:45" s="10" customFormat="1" ht="12.75" customHeight="1">
      <c r="A2173" s="11"/>
      <c r="B2173" s="11"/>
      <c r="C2173" s="11"/>
      <c r="O2173" s="116"/>
      <c r="P2173" s="116"/>
      <c r="Q2173" s="116"/>
      <c r="R2173" s="116"/>
      <c r="AF2173" s="5"/>
      <c r="AJ2173" s="5"/>
      <c r="AK2173" s="5"/>
      <c r="AP2173" s="5"/>
      <c r="AQ2173" s="5"/>
      <c r="AR2173" s="5"/>
      <c r="AS2173" s="5"/>
    </row>
    <row r="2174" spans="1:45" s="10" customFormat="1" ht="12.75" customHeight="1">
      <c r="A2174" s="11"/>
      <c r="B2174" s="11"/>
      <c r="C2174" s="11"/>
      <c r="O2174" s="116"/>
      <c r="P2174" s="116"/>
      <c r="Q2174" s="116"/>
      <c r="R2174" s="116"/>
      <c r="AF2174" s="5"/>
      <c r="AJ2174" s="5"/>
      <c r="AK2174" s="5"/>
      <c r="AP2174" s="5"/>
      <c r="AQ2174" s="5"/>
      <c r="AR2174" s="5"/>
      <c r="AS2174" s="5"/>
    </row>
    <row r="2175" spans="1:45" s="10" customFormat="1" ht="12.75" customHeight="1">
      <c r="A2175" s="11"/>
      <c r="B2175" s="11"/>
      <c r="C2175" s="11"/>
      <c r="O2175" s="116"/>
      <c r="P2175" s="116"/>
      <c r="Q2175" s="116"/>
      <c r="R2175" s="116"/>
      <c r="AF2175" s="5"/>
      <c r="AJ2175" s="5"/>
      <c r="AK2175" s="5"/>
      <c r="AP2175" s="5"/>
      <c r="AQ2175" s="5"/>
      <c r="AR2175" s="5"/>
      <c r="AS2175" s="5"/>
    </row>
    <row r="2176" spans="1:45" s="10" customFormat="1" ht="12.75" customHeight="1">
      <c r="A2176" s="11"/>
      <c r="B2176" s="11"/>
      <c r="C2176" s="11"/>
      <c r="O2176" s="116"/>
      <c r="P2176" s="116"/>
      <c r="Q2176" s="116"/>
      <c r="R2176" s="116"/>
      <c r="AF2176" s="5"/>
      <c r="AJ2176" s="5"/>
      <c r="AK2176" s="5"/>
      <c r="AP2176" s="5"/>
      <c r="AQ2176" s="5"/>
      <c r="AR2176" s="5"/>
      <c r="AS2176" s="5"/>
    </row>
    <row r="2177" spans="1:45" s="10" customFormat="1" ht="12.75" customHeight="1">
      <c r="A2177" s="11"/>
      <c r="B2177" s="11"/>
      <c r="C2177" s="11"/>
      <c r="O2177" s="116"/>
      <c r="P2177" s="116"/>
      <c r="Q2177" s="116"/>
      <c r="R2177" s="116"/>
      <c r="AF2177" s="5"/>
      <c r="AJ2177" s="5"/>
      <c r="AK2177" s="5"/>
      <c r="AP2177" s="5"/>
      <c r="AQ2177" s="5"/>
      <c r="AR2177" s="5"/>
      <c r="AS2177" s="5"/>
    </row>
    <row r="2178" spans="1:45" s="10" customFormat="1" ht="12.75" customHeight="1">
      <c r="A2178" s="11"/>
      <c r="B2178" s="11"/>
      <c r="C2178" s="11"/>
      <c r="O2178" s="116"/>
      <c r="P2178" s="116"/>
      <c r="Q2178" s="116"/>
      <c r="R2178" s="116"/>
      <c r="AF2178" s="5"/>
      <c r="AJ2178" s="5"/>
      <c r="AK2178" s="5"/>
      <c r="AP2178" s="5"/>
      <c r="AQ2178" s="5"/>
      <c r="AR2178" s="5"/>
      <c r="AS2178" s="5"/>
    </row>
    <row r="2179" spans="1:45" s="10" customFormat="1" ht="12.75" customHeight="1">
      <c r="A2179" s="11"/>
      <c r="B2179" s="11"/>
      <c r="C2179" s="11"/>
      <c r="O2179" s="116"/>
      <c r="P2179" s="116"/>
      <c r="Q2179" s="116"/>
      <c r="R2179" s="116"/>
      <c r="AF2179" s="5"/>
      <c r="AJ2179" s="5"/>
      <c r="AK2179" s="5"/>
      <c r="AP2179" s="5"/>
      <c r="AQ2179" s="5"/>
      <c r="AR2179" s="5"/>
      <c r="AS2179" s="5"/>
    </row>
    <row r="2180" spans="1:45" s="10" customFormat="1" ht="12.75" customHeight="1">
      <c r="A2180" s="11"/>
      <c r="B2180" s="11"/>
      <c r="C2180" s="11"/>
      <c r="O2180" s="116"/>
      <c r="P2180" s="116"/>
      <c r="Q2180" s="116"/>
      <c r="R2180" s="116"/>
      <c r="AF2180" s="5"/>
      <c r="AJ2180" s="5"/>
      <c r="AK2180" s="5"/>
      <c r="AP2180" s="5"/>
      <c r="AQ2180" s="5"/>
      <c r="AR2180" s="5"/>
      <c r="AS2180" s="5"/>
    </row>
    <row r="2181" spans="1:45" s="10" customFormat="1" ht="12.75" customHeight="1">
      <c r="A2181" s="11"/>
      <c r="B2181" s="11"/>
      <c r="C2181" s="11"/>
      <c r="O2181" s="116"/>
      <c r="P2181" s="116"/>
      <c r="Q2181" s="116"/>
      <c r="R2181" s="116"/>
      <c r="AF2181" s="5"/>
      <c r="AJ2181" s="5"/>
      <c r="AK2181" s="5"/>
      <c r="AP2181" s="5"/>
      <c r="AQ2181" s="5"/>
      <c r="AR2181" s="5"/>
      <c r="AS2181" s="5"/>
    </row>
    <row r="2182" spans="1:45" s="10" customFormat="1" ht="12.75" customHeight="1">
      <c r="A2182" s="11"/>
      <c r="B2182" s="11"/>
      <c r="C2182" s="11"/>
      <c r="O2182" s="116"/>
      <c r="P2182" s="116"/>
      <c r="Q2182" s="116"/>
      <c r="R2182" s="116"/>
      <c r="AF2182" s="5"/>
      <c r="AJ2182" s="5"/>
      <c r="AK2182" s="5"/>
      <c r="AP2182" s="5"/>
      <c r="AQ2182" s="5"/>
      <c r="AR2182" s="5"/>
      <c r="AS2182" s="5"/>
    </row>
    <row r="2183" spans="1:45" s="10" customFormat="1" ht="12.75" customHeight="1">
      <c r="A2183" s="11"/>
      <c r="B2183" s="11"/>
      <c r="C2183" s="11"/>
      <c r="O2183" s="116"/>
      <c r="P2183" s="116"/>
      <c r="Q2183" s="116"/>
      <c r="R2183" s="116"/>
      <c r="AF2183" s="5"/>
      <c r="AJ2183" s="5"/>
      <c r="AK2183" s="5"/>
      <c r="AP2183" s="5"/>
      <c r="AQ2183" s="5"/>
      <c r="AR2183" s="5"/>
      <c r="AS2183" s="5"/>
    </row>
    <row r="2184" spans="1:45" s="10" customFormat="1" ht="12.75" customHeight="1">
      <c r="A2184" s="11"/>
      <c r="B2184" s="11"/>
      <c r="C2184" s="11"/>
      <c r="O2184" s="116"/>
      <c r="P2184" s="116"/>
      <c r="Q2184" s="116"/>
      <c r="R2184" s="116"/>
      <c r="AF2184" s="5"/>
      <c r="AJ2184" s="5"/>
      <c r="AK2184" s="5"/>
      <c r="AP2184" s="5"/>
      <c r="AQ2184" s="5"/>
      <c r="AR2184" s="5"/>
      <c r="AS2184" s="5"/>
    </row>
    <row r="2185" spans="1:45" s="10" customFormat="1" ht="12.75" customHeight="1">
      <c r="A2185" s="11"/>
      <c r="B2185" s="11"/>
      <c r="C2185" s="11"/>
      <c r="O2185" s="116"/>
      <c r="P2185" s="116"/>
      <c r="Q2185" s="116"/>
      <c r="R2185" s="116"/>
      <c r="AF2185" s="5"/>
      <c r="AJ2185" s="5"/>
      <c r="AK2185" s="5"/>
      <c r="AP2185" s="5"/>
      <c r="AQ2185" s="5"/>
      <c r="AR2185" s="5"/>
      <c r="AS2185" s="5"/>
    </row>
    <row r="2186" spans="1:45" s="10" customFormat="1" ht="12.75" customHeight="1">
      <c r="A2186" s="1"/>
      <c r="B2186" s="1"/>
      <c r="C2186" s="1"/>
      <c r="D2186" s="2"/>
      <c r="E2186" s="2"/>
      <c r="F2186" s="2"/>
      <c r="G2186" s="2"/>
      <c r="H2186" s="2"/>
      <c r="O2186" s="116"/>
      <c r="P2186" s="116"/>
      <c r="Q2186" s="116"/>
      <c r="R2186" s="116"/>
      <c r="AF2186" s="5"/>
      <c r="AJ2186" s="5"/>
      <c r="AK2186" s="5"/>
      <c r="AL2186" s="2"/>
      <c r="AM2186" s="2"/>
      <c r="AN2186" s="2"/>
      <c r="AP2186" s="5"/>
      <c r="AQ2186" s="5"/>
      <c r="AR2186" s="5"/>
      <c r="AS2186" s="5"/>
    </row>
    <row r="2187" spans="1:45" s="10" customFormat="1" ht="12.75" customHeight="1">
      <c r="A2187" s="1"/>
      <c r="B2187" s="1"/>
      <c r="C2187" s="1"/>
      <c r="D2187" s="2"/>
      <c r="E2187" s="2"/>
      <c r="F2187" s="2"/>
      <c r="G2187" s="2"/>
      <c r="H2187" s="2"/>
      <c r="O2187" s="116"/>
      <c r="P2187" s="116"/>
      <c r="Q2187" s="116"/>
      <c r="R2187" s="116"/>
      <c r="AF2187" s="5"/>
      <c r="AJ2187" s="5"/>
      <c r="AK2187" s="5"/>
      <c r="AL2187" s="2"/>
      <c r="AM2187" s="2"/>
      <c r="AN2187" s="2"/>
      <c r="AP2187" s="5"/>
      <c r="AQ2187" s="5"/>
      <c r="AR2187" s="5"/>
      <c r="AS2187" s="5"/>
    </row>
    <row r="2188" spans="1:45" ht="12.75" customHeight="1"/>
    <row r="2189" spans="1:45" ht="12.75" customHeight="1"/>
  </sheetData>
  <sheetProtection selectLockedCells="1"/>
  <mergeCells count="511">
    <mergeCell ref="K395:L395"/>
    <mergeCell ref="M395:N395"/>
    <mergeCell ref="AL395:AO395"/>
    <mergeCell ref="M422:N422"/>
    <mergeCell ref="AL422:AO422"/>
    <mergeCell ref="D424:E424"/>
    <mergeCell ref="F424:I424"/>
    <mergeCell ref="K424:L424"/>
    <mergeCell ref="M424:N424"/>
    <mergeCell ref="AL424:AO424"/>
    <mergeCell ref="D426:E426"/>
    <mergeCell ref="F426:I426"/>
    <mergeCell ref="K426:L426"/>
    <mergeCell ref="M426:N426"/>
    <mergeCell ref="AL426:AO426"/>
    <mergeCell ref="D423:I423"/>
    <mergeCell ref="D427:E427"/>
    <mergeCell ref="F427:I427"/>
    <mergeCell ref="K427:L427"/>
    <mergeCell ref="M427:N427"/>
    <mergeCell ref="AL427:AO427"/>
    <mergeCell ref="D425:E425"/>
    <mergeCell ref="F425:I425"/>
    <mergeCell ref="K425:L425"/>
    <mergeCell ref="M425:N425"/>
    <mergeCell ref="AL425:AO425"/>
    <mergeCell ref="A429:C429"/>
    <mergeCell ref="D401:E401"/>
    <mergeCell ref="F401:I401"/>
    <mergeCell ref="K401:L401"/>
    <mergeCell ref="M401:N401"/>
    <mergeCell ref="A402:E402"/>
    <mergeCell ref="F402:I402"/>
    <mergeCell ref="J402:L402"/>
    <mergeCell ref="M402:N402"/>
    <mergeCell ref="D405:E405"/>
    <mergeCell ref="F405:I405"/>
    <mergeCell ref="K405:L405"/>
    <mergeCell ref="M405:N405"/>
    <mergeCell ref="D410:E410"/>
    <mergeCell ref="F410:I410"/>
    <mergeCell ref="K410:L410"/>
    <mergeCell ref="M410:N410"/>
    <mergeCell ref="D407:E407"/>
    <mergeCell ref="F407:I407"/>
    <mergeCell ref="D409:E409"/>
    <mergeCell ref="F409:I409"/>
    <mergeCell ref="K409:L409"/>
    <mergeCell ref="M409:N409"/>
    <mergeCell ref="M420:N420"/>
    <mergeCell ref="AL409:AO409"/>
    <mergeCell ref="D408:E408"/>
    <mergeCell ref="F408:I408"/>
    <mergeCell ref="K408:L408"/>
    <mergeCell ref="M408:N408"/>
    <mergeCell ref="AL408:AO408"/>
    <mergeCell ref="K399:L399"/>
    <mergeCell ref="M399:N399"/>
    <mergeCell ref="AL399:AO399"/>
    <mergeCell ref="D400:E400"/>
    <mergeCell ref="F400:I400"/>
    <mergeCell ref="K400:L400"/>
    <mergeCell ref="M400:N400"/>
    <mergeCell ref="AL400:AO400"/>
    <mergeCell ref="K407:L407"/>
    <mergeCell ref="M407:N407"/>
    <mergeCell ref="AL405:AO405"/>
    <mergeCell ref="D403:E403"/>
    <mergeCell ref="F403:I403"/>
    <mergeCell ref="K403:L403"/>
    <mergeCell ref="M403:N403"/>
    <mergeCell ref="AL403:AO403"/>
    <mergeCell ref="AL407:AO407"/>
    <mergeCell ref="M406:N406"/>
    <mergeCell ref="AL406:AO406"/>
    <mergeCell ref="M397:N397"/>
    <mergeCell ref="A398:E398"/>
    <mergeCell ref="F398:I398"/>
    <mergeCell ref="J398:L398"/>
    <mergeCell ref="M398:N398"/>
    <mergeCell ref="D393:E393"/>
    <mergeCell ref="F393:I393"/>
    <mergeCell ref="K393:L393"/>
    <mergeCell ref="M393:N393"/>
    <mergeCell ref="AL393:AO393"/>
    <mergeCell ref="D396:E396"/>
    <mergeCell ref="F396:I396"/>
    <mergeCell ref="K396:L396"/>
    <mergeCell ref="M396:N396"/>
    <mergeCell ref="AL396:AO396"/>
    <mergeCell ref="AL394:AO394"/>
    <mergeCell ref="D404:E404"/>
    <mergeCell ref="F404:I404"/>
    <mergeCell ref="K404:L404"/>
    <mergeCell ref="M404:N404"/>
    <mergeCell ref="AL404:AO404"/>
    <mergeCell ref="D395:E395"/>
    <mergeCell ref="F395:I395"/>
    <mergeCell ref="D391:E391"/>
    <mergeCell ref="F391:I391"/>
    <mergeCell ref="K391:L391"/>
    <mergeCell ref="M391:N391"/>
    <mergeCell ref="A392:E392"/>
    <mergeCell ref="F392:I392"/>
    <mergeCell ref="J392:L392"/>
    <mergeCell ref="M392:N392"/>
    <mergeCell ref="M394:N394"/>
    <mergeCell ref="D389:E389"/>
    <mergeCell ref="F389:I389"/>
    <mergeCell ref="K389:L389"/>
    <mergeCell ref="M389:N389"/>
    <mergeCell ref="AL389:AO389"/>
    <mergeCell ref="D390:E390"/>
    <mergeCell ref="F390:I390"/>
    <mergeCell ref="K390:L390"/>
    <mergeCell ref="M390:N390"/>
    <mergeCell ref="AL390:AO390"/>
    <mergeCell ref="D387:E387"/>
    <mergeCell ref="F387:I387"/>
    <mergeCell ref="K387:L387"/>
    <mergeCell ref="M387:N387"/>
    <mergeCell ref="A388:E388"/>
    <mergeCell ref="F388:I388"/>
    <mergeCell ref="J388:L388"/>
    <mergeCell ref="M388:N388"/>
    <mergeCell ref="D385:E385"/>
    <mergeCell ref="F385:I385"/>
    <mergeCell ref="K385:L385"/>
    <mergeCell ref="M385:N385"/>
    <mergeCell ref="AL385:AO385"/>
    <mergeCell ref="D386:E386"/>
    <mergeCell ref="F386:I386"/>
    <mergeCell ref="K386:L386"/>
    <mergeCell ref="M386:N386"/>
    <mergeCell ref="AL386:AO386"/>
    <mergeCell ref="D383:E383"/>
    <mergeCell ref="F383:I383"/>
    <mergeCell ref="K383:L383"/>
    <mergeCell ref="M383:N383"/>
    <mergeCell ref="AL383:AO383"/>
    <mergeCell ref="D384:E384"/>
    <mergeCell ref="F384:I384"/>
    <mergeCell ref="K384:L384"/>
    <mergeCell ref="M384:N384"/>
    <mergeCell ref="AL384:AO384"/>
    <mergeCell ref="D381:E381"/>
    <mergeCell ref="F381:I381"/>
    <mergeCell ref="K381:L381"/>
    <mergeCell ref="M381:N381"/>
    <mergeCell ref="AL381:AO381"/>
    <mergeCell ref="D382:E382"/>
    <mergeCell ref="F382:I382"/>
    <mergeCell ref="K382:L382"/>
    <mergeCell ref="M382:N382"/>
    <mergeCell ref="AL382:AO382"/>
    <mergeCell ref="D379:E379"/>
    <mergeCell ref="F379:I379"/>
    <mergeCell ref="K379:L379"/>
    <mergeCell ref="M379:N379"/>
    <mergeCell ref="A380:E380"/>
    <mergeCell ref="F380:I380"/>
    <mergeCell ref="J380:L380"/>
    <mergeCell ref="M380:N380"/>
    <mergeCell ref="D377:E377"/>
    <mergeCell ref="F377:I377"/>
    <mergeCell ref="K377:L377"/>
    <mergeCell ref="M377:N377"/>
    <mergeCell ref="AL377:AO377"/>
    <mergeCell ref="D378:E378"/>
    <mergeCell ref="F378:I378"/>
    <mergeCell ref="K378:L378"/>
    <mergeCell ref="M378:N378"/>
    <mergeCell ref="AL378:AO378"/>
    <mergeCell ref="D375:E375"/>
    <mergeCell ref="F375:I375"/>
    <mergeCell ref="K375:L375"/>
    <mergeCell ref="M375:N375"/>
    <mergeCell ref="AL375:AO375"/>
    <mergeCell ref="D376:E376"/>
    <mergeCell ref="F376:I376"/>
    <mergeCell ref="K376:L376"/>
    <mergeCell ref="M376:N376"/>
    <mergeCell ref="AL376:AO376"/>
    <mergeCell ref="D373:E373"/>
    <mergeCell ref="F373:I373"/>
    <mergeCell ref="K373:L373"/>
    <mergeCell ref="M373:N373"/>
    <mergeCell ref="AL373:AO373"/>
    <mergeCell ref="D374:E374"/>
    <mergeCell ref="F374:I374"/>
    <mergeCell ref="K374:L374"/>
    <mergeCell ref="M374:N374"/>
    <mergeCell ref="AL374:AO374"/>
    <mergeCell ref="D371:E371"/>
    <mergeCell ref="F371:I371"/>
    <mergeCell ref="K371:L371"/>
    <mergeCell ref="M371:N371"/>
    <mergeCell ref="AL371:AO371"/>
    <mergeCell ref="D372:E372"/>
    <mergeCell ref="F372:I372"/>
    <mergeCell ref="K372:L372"/>
    <mergeCell ref="M372:N372"/>
    <mergeCell ref="AL372:AO372"/>
    <mergeCell ref="D369:E369"/>
    <mergeCell ref="F369:I369"/>
    <mergeCell ref="K369:L369"/>
    <mergeCell ref="M369:N369"/>
    <mergeCell ref="AL369:AO369"/>
    <mergeCell ref="D370:E370"/>
    <mergeCell ref="F370:I370"/>
    <mergeCell ref="K370:L370"/>
    <mergeCell ref="M370:N370"/>
    <mergeCell ref="AL370:AO370"/>
    <mergeCell ref="D367:E367"/>
    <mergeCell ref="F367:I367"/>
    <mergeCell ref="K367:L367"/>
    <mergeCell ref="M367:N367"/>
    <mergeCell ref="AL367:AO367"/>
    <mergeCell ref="D368:E368"/>
    <mergeCell ref="F368:I368"/>
    <mergeCell ref="K368:L368"/>
    <mergeCell ref="M368:N368"/>
    <mergeCell ref="AL368:AO368"/>
    <mergeCell ref="M365:N365"/>
    <mergeCell ref="P365:P366"/>
    <mergeCell ref="Q365:Q366"/>
    <mergeCell ref="R365:R366"/>
    <mergeCell ref="AL365:AO366"/>
    <mergeCell ref="K366:L366"/>
    <mergeCell ref="M366:N366"/>
    <mergeCell ref="A365:A366"/>
    <mergeCell ref="B365:B366"/>
    <mergeCell ref="C365:C366"/>
    <mergeCell ref="D365:E366"/>
    <mergeCell ref="F365:I366"/>
    <mergeCell ref="K365:L365"/>
    <mergeCell ref="D363:E363"/>
    <mergeCell ref="F363:I363"/>
    <mergeCell ref="K363:L363"/>
    <mergeCell ref="M363:N363"/>
    <mergeCell ref="AL363:AO363"/>
    <mergeCell ref="D364:E364"/>
    <mergeCell ref="F364:I364"/>
    <mergeCell ref="K364:L364"/>
    <mergeCell ref="M364:N364"/>
    <mergeCell ref="AL364:AO364"/>
    <mergeCell ref="D361:E361"/>
    <mergeCell ref="F361:I361"/>
    <mergeCell ref="K361:L361"/>
    <mergeCell ref="M361:N361"/>
    <mergeCell ref="AL361:AO361"/>
    <mergeCell ref="D362:E362"/>
    <mergeCell ref="F362:I362"/>
    <mergeCell ref="K362:L362"/>
    <mergeCell ref="M362:N362"/>
    <mergeCell ref="AL362:AO362"/>
    <mergeCell ref="D359:E359"/>
    <mergeCell ref="F359:I359"/>
    <mergeCell ref="K359:L359"/>
    <mergeCell ref="M359:N359"/>
    <mergeCell ref="AL359:AO359"/>
    <mergeCell ref="D360:E360"/>
    <mergeCell ref="F360:I360"/>
    <mergeCell ref="K360:L360"/>
    <mergeCell ref="M360:N360"/>
    <mergeCell ref="AL360:AO360"/>
    <mergeCell ref="D357:E357"/>
    <mergeCell ref="F357:I357"/>
    <mergeCell ref="K357:L357"/>
    <mergeCell ref="M357:N357"/>
    <mergeCell ref="AL357:AO357"/>
    <mergeCell ref="D358:E358"/>
    <mergeCell ref="F358:I358"/>
    <mergeCell ref="K358:L358"/>
    <mergeCell ref="M358:N358"/>
    <mergeCell ref="AL358:AO358"/>
    <mergeCell ref="D355:E355"/>
    <mergeCell ref="F355:I355"/>
    <mergeCell ref="K355:L355"/>
    <mergeCell ref="M355:N355"/>
    <mergeCell ref="AL355:AO355"/>
    <mergeCell ref="D356:E356"/>
    <mergeCell ref="F356:I356"/>
    <mergeCell ref="K356:L356"/>
    <mergeCell ref="M356:N356"/>
    <mergeCell ref="AL356:AO356"/>
    <mergeCell ref="D353:E353"/>
    <mergeCell ref="F353:I353"/>
    <mergeCell ref="K353:L353"/>
    <mergeCell ref="M353:N353"/>
    <mergeCell ref="AL353:AO353"/>
    <mergeCell ref="D354:E354"/>
    <mergeCell ref="F354:I354"/>
    <mergeCell ref="K354:L354"/>
    <mergeCell ref="M354:N354"/>
    <mergeCell ref="AL354:AO354"/>
    <mergeCell ref="D351:E351"/>
    <mergeCell ref="F351:I351"/>
    <mergeCell ref="K351:L351"/>
    <mergeCell ref="M351:N351"/>
    <mergeCell ref="AL351:AO351"/>
    <mergeCell ref="D352:E352"/>
    <mergeCell ref="F352:I352"/>
    <mergeCell ref="K352:L352"/>
    <mergeCell ref="M352:N352"/>
    <mergeCell ref="AL352:AO352"/>
    <mergeCell ref="P349:P350"/>
    <mergeCell ref="Q349:Q350"/>
    <mergeCell ref="R349:R350"/>
    <mergeCell ref="AL349:AO350"/>
    <mergeCell ref="K350:L350"/>
    <mergeCell ref="M350:N350"/>
    <mergeCell ref="D348:E348"/>
    <mergeCell ref="F348:I348"/>
    <mergeCell ref="K348:L348"/>
    <mergeCell ref="M348:N348"/>
    <mergeCell ref="AL348:AO348"/>
    <mergeCell ref="A349:A350"/>
    <mergeCell ref="B349:B350"/>
    <mergeCell ref="C349:C350"/>
    <mergeCell ref="D349:E350"/>
    <mergeCell ref="F349:I350"/>
    <mergeCell ref="D346:E346"/>
    <mergeCell ref="F346:I346"/>
    <mergeCell ref="K346:L346"/>
    <mergeCell ref="M346:N346"/>
    <mergeCell ref="K349:L349"/>
    <mergeCell ref="M349:N349"/>
    <mergeCell ref="D343:E343"/>
    <mergeCell ref="F343:I343"/>
    <mergeCell ref="K343:L343"/>
    <mergeCell ref="M343:N343"/>
    <mergeCell ref="AL343:AO343"/>
    <mergeCell ref="AL346:AO346"/>
    <mergeCell ref="D347:E347"/>
    <mergeCell ref="F347:I347"/>
    <mergeCell ref="K347:L347"/>
    <mergeCell ref="M347:N347"/>
    <mergeCell ref="AL347:AO347"/>
    <mergeCell ref="D344:E344"/>
    <mergeCell ref="F344:I344"/>
    <mergeCell ref="K344:L344"/>
    <mergeCell ref="M344:N344"/>
    <mergeCell ref="AL344:AO344"/>
    <mergeCell ref="D345:E345"/>
    <mergeCell ref="F345:I345"/>
    <mergeCell ref="K345:L345"/>
    <mergeCell ref="M345:N345"/>
    <mergeCell ref="AL345:AO345"/>
    <mergeCell ref="D341:E341"/>
    <mergeCell ref="F341:I341"/>
    <mergeCell ref="K341:L341"/>
    <mergeCell ref="M341:N341"/>
    <mergeCell ref="AL341:AO341"/>
    <mergeCell ref="D342:E342"/>
    <mergeCell ref="F342:I342"/>
    <mergeCell ref="K342:L342"/>
    <mergeCell ref="M342:N342"/>
    <mergeCell ref="AL342:AO342"/>
    <mergeCell ref="D339:E339"/>
    <mergeCell ref="F339:I339"/>
    <mergeCell ref="K339:L339"/>
    <mergeCell ref="M339:N339"/>
    <mergeCell ref="AL339:AO339"/>
    <mergeCell ref="D340:E340"/>
    <mergeCell ref="F340:I340"/>
    <mergeCell ref="K340:L340"/>
    <mergeCell ref="M340:N340"/>
    <mergeCell ref="AL340:AO340"/>
    <mergeCell ref="D337:E337"/>
    <mergeCell ref="F337:I337"/>
    <mergeCell ref="K337:L337"/>
    <mergeCell ref="M337:N337"/>
    <mergeCell ref="AL337:AO337"/>
    <mergeCell ref="D338:E338"/>
    <mergeCell ref="F338:I338"/>
    <mergeCell ref="K338:L338"/>
    <mergeCell ref="M338:N338"/>
    <mergeCell ref="AL338:AO338"/>
    <mergeCell ref="D335:E335"/>
    <mergeCell ref="F335:I335"/>
    <mergeCell ref="K335:L335"/>
    <mergeCell ref="M335:N335"/>
    <mergeCell ref="AL335:AO335"/>
    <mergeCell ref="D336:E336"/>
    <mergeCell ref="F336:I336"/>
    <mergeCell ref="K336:L336"/>
    <mergeCell ref="M336:N336"/>
    <mergeCell ref="AL336:AO336"/>
    <mergeCell ref="F332:I332"/>
    <mergeCell ref="J332:N332"/>
    <mergeCell ref="AG332:AI332"/>
    <mergeCell ref="AL332:AO332"/>
    <mergeCell ref="A333:E333"/>
    <mergeCell ref="F333:I333"/>
    <mergeCell ref="J333:L333"/>
    <mergeCell ref="M333:N333"/>
    <mergeCell ref="D334:E334"/>
    <mergeCell ref="F334:I334"/>
    <mergeCell ref="K334:L334"/>
    <mergeCell ref="M334:N334"/>
    <mergeCell ref="AL334:AO334"/>
    <mergeCell ref="D332:E332"/>
    <mergeCell ref="Z326:AD326"/>
    <mergeCell ref="J328:Q328"/>
    <mergeCell ref="R328:R331"/>
    <mergeCell ref="J329:Q329"/>
    <mergeCell ref="A330:F331"/>
    <mergeCell ref="J330:Q330"/>
    <mergeCell ref="J331:Q331"/>
    <mergeCell ref="A319:B319"/>
    <mergeCell ref="A320:B320"/>
    <mergeCell ref="A321:B321"/>
    <mergeCell ref="A322:B322"/>
    <mergeCell ref="A323:D323"/>
    <mergeCell ref="T326:X326"/>
    <mergeCell ref="A304:B304"/>
    <mergeCell ref="I304:J304"/>
    <mergeCell ref="L304:M304"/>
    <mergeCell ref="O304:P304"/>
    <mergeCell ref="U304:V304"/>
    <mergeCell ref="A305:B305"/>
    <mergeCell ref="U305:V305"/>
    <mergeCell ref="A310:B310"/>
    <mergeCell ref="A311:B311"/>
    <mergeCell ref="A313:B313"/>
    <mergeCell ref="A314:B314"/>
    <mergeCell ref="A315:B315"/>
    <mergeCell ref="A316:B316"/>
    <mergeCell ref="A306:B306"/>
    <mergeCell ref="U306:V306"/>
    <mergeCell ref="A307:B307"/>
    <mergeCell ref="U307:V307"/>
    <mergeCell ref="A308:B308"/>
    <mergeCell ref="A309:B309"/>
    <mergeCell ref="AL420:AO420"/>
    <mergeCell ref="M415:N415"/>
    <mergeCell ref="AL415:AO415"/>
    <mergeCell ref="D417:E417"/>
    <mergeCell ref="F417:I417"/>
    <mergeCell ref="K417:L417"/>
    <mergeCell ref="M417:N417"/>
    <mergeCell ref="AL417:AO417"/>
    <mergeCell ref="D418:E418"/>
    <mergeCell ref="F418:I418"/>
    <mergeCell ref="K418:L418"/>
    <mergeCell ref="M418:N418"/>
    <mergeCell ref="AL418:AO418"/>
    <mergeCell ref="M421:N421"/>
    <mergeCell ref="AL421:AO421"/>
    <mergeCell ref="AL410:AO410"/>
    <mergeCell ref="D414:E414"/>
    <mergeCell ref="F414:I414"/>
    <mergeCell ref="K414:L414"/>
    <mergeCell ref="M414:N414"/>
    <mergeCell ref="AL414:AO414"/>
    <mergeCell ref="K416:L416"/>
    <mergeCell ref="M416:N416"/>
    <mergeCell ref="AL416:AO416"/>
    <mergeCell ref="D412:E412"/>
    <mergeCell ref="F412:I412"/>
    <mergeCell ref="K412:L412"/>
    <mergeCell ref="P421:P422"/>
    <mergeCell ref="Q421:Q422"/>
    <mergeCell ref="R421:R422"/>
    <mergeCell ref="D419:E419"/>
    <mergeCell ref="F419:I419"/>
    <mergeCell ref="K419:L419"/>
    <mergeCell ref="M419:N419"/>
    <mergeCell ref="AL419:AO419"/>
    <mergeCell ref="F413:I413"/>
    <mergeCell ref="K413:L413"/>
    <mergeCell ref="A421:A422"/>
    <mergeCell ref="B421:B422"/>
    <mergeCell ref="C421:C422"/>
    <mergeCell ref="F421:I422"/>
    <mergeCell ref="D421:E422"/>
    <mergeCell ref="D394:E394"/>
    <mergeCell ref="F394:I394"/>
    <mergeCell ref="K394:L394"/>
    <mergeCell ref="K421:L421"/>
    <mergeCell ref="D420:E420"/>
    <mergeCell ref="F420:I420"/>
    <mergeCell ref="K420:L420"/>
    <mergeCell ref="D397:E397"/>
    <mergeCell ref="F397:I397"/>
    <mergeCell ref="K397:L397"/>
    <mergeCell ref="K422:L422"/>
    <mergeCell ref="D406:E406"/>
    <mergeCell ref="F406:I406"/>
    <mergeCell ref="K406:L406"/>
    <mergeCell ref="D411:E411"/>
    <mergeCell ref="F411:I411"/>
    <mergeCell ref="K411:L411"/>
    <mergeCell ref="D399:E399"/>
    <mergeCell ref="F399:I399"/>
    <mergeCell ref="M411:N411"/>
    <mergeCell ref="AL411:AO411"/>
    <mergeCell ref="K415:L415"/>
    <mergeCell ref="A415:A416"/>
    <mergeCell ref="B415:B416"/>
    <mergeCell ref="C415:C416"/>
    <mergeCell ref="F415:I416"/>
    <mergeCell ref="D415:E416"/>
    <mergeCell ref="P415:P416"/>
    <mergeCell ref="R415:R416"/>
    <mergeCell ref="M413:N413"/>
    <mergeCell ref="AL413:AO413"/>
    <mergeCell ref="M412:N412"/>
    <mergeCell ref="AL412:AO412"/>
    <mergeCell ref="D413:E413"/>
  </mergeCells>
  <conditionalFormatting sqref="E323 G311 G323 AL311:AM311 AL323:AM323">
    <cfRule type="cellIs" priority="185" stopIfTrue="1" operator="notEqual">
      <formula>0</formula>
    </cfRule>
  </conditionalFormatting>
  <conditionalFormatting sqref="F323">
    <cfRule type="cellIs" dxfId="126" priority="186" stopIfTrue="1" operator="notEqual">
      <formula>0</formula>
    </cfRule>
  </conditionalFormatting>
  <conditionalFormatting sqref="J332">
    <cfRule type="cellIs" priority="187" stopIfTrue="1" operator="equal">
      <formula>#REF!</formula>
    </cfRule>
  </conditionalFormatting>
  <conditionalFormatting sqref="J349 J365">
    <cfRule type="cellIs" dxfId="125" priority="188" stopIfTrue="1" operator="notEqual">
      <formula>AG349</formula>
    </cfRule>
  </conditionalFormatting>
  <conditionalFormatting sqref="J334:J348 J350:J364 J366:J378">
    <cfRule type="cellIs" dxfId="124" priority="189" stopIfTrue="1" operator="notEqual">
      <formula>AG334</formula>
    </cfRule>
  </conditionalFormatting>
  <conditionalFormatting sqref="J389 J399">
    <cfRule type="cellIs" dxfId="123" priority="190" stopIfTrue="1" operator="notEqual">
      <formula>AG389</formula>
    </cfRule>
  </conditionalFormatting>
  <conditionalFormatting sqref="J381:J386 J390 J400">
    <cfRule type="cellIs" dxfId="122" priority="191" stopIfTrue="1" operator="notEqual">
      <formula>AG381</formula>
    </cfRule>
  </conditionalFormatting>
  <conditionalFormatting sqref="X424 J424 R416:R421 L305:L308 Q415:R415 Q403:Q421 X403:X421 J403:J421 M403:M421">
    <cfRule type="cellIs" priority="192" stopIfTrue="1" operator="notEqual">
      <formula>#REF!</formula>
    </cfRule>
  </conditionalFormatting>
  <conditionalFormatting sqref="M349 M365">
    <cfRule type="cellIs" dxfId="121" priority="197" stopIfTrue="1" operator="notEqual">
      <formula>AI349</formula>
    </cfRule>
  </conditionalFormatting>
  <conditionalFormatting sqref="M334:M348 M350:M364 M366:M378">
    <cfRule type="cellIs" dxfId="120" priority="198" stopIfTrue="1" operator="notEqual">
      <formula>AI334</formula>
    </cfRule>
  </conditionalFormatting>
  <conditionalFormatting sqref="M389 M393:M395 M399">
    <cfRule type="cellIs" dxfId="119" priority="199" stopIfTrue="1" operator="notEqual">
      <formula>AI389</formula>
    </cfRule>
  </conditionalFormatting>
  <conditionalFormatting sqref="M381:M386 M390 M396 M400">
    <cfRule type="cellIs" dxfId="118" priority="200" stopIfTrue="1" operator="notEqual">
      <formula>AI381</formula>
    </cfRule>
  </conditionalFormatting>
  <conditionalFormatting sqref="M424 N349 N365 N389 N393:N395 N399 M408:N408 M410:N411 N403:N411">
    <cfRule type="cellIs" priority="201" stopIfTrue="1" operator="notEqual">
      <formula>#REF!</formula>
    </cfRule>
  </conditionalFormatting>
  <conditionalFormatting sqref="Q349 Q365">
    <cfRule type="cellIs" dxfId="117" priority="202" stopIfTrue="1" operator="notEqual">
      <formula>P349</formula>
    </cfRule>
  </conditionalFormatting>
  <conditionalFormatting sqref="Q334:Q348 Q351:Q364 Q367:Q378">
    <cfRule type="cellIs" dxfId="116" priority="203" stopIfTrue="1" operator="notEqual">
      <formula>P334</formula>
    </cfRule>
  </conditionalFormatting>
  <conditionalFormatting sqref="Q389 Q393:Q395 Q399">
    <cfRule type="cellIs" dxfId="115" priority="204" stopIfTrue="1" operator="notEqual">
      <formula>P389</formula>
    </cfRule>
  </conditionalFormatting>
  <conditionalFormatting sqref="Q381:Q386 Q390 Q396 Q400">
    <cfRule type="cellIs" dxfId="114" priority="205" stopIfTrue="1" operator="notEqual">
      <formula>P381</formula>
    </cfRule>
  </conditionalFormatting>
  <conditionalFormatting sqref="Q424:R424 R409:R413 Q408:R408 Q410:R411 R403:R406">
    <cfRule type="cellIs" priority="206" stopIfTrue="1" operator="notEqual">
      <formula>#REF!</formula>
    </cfRule>
  </conditionalFormatting>
  <conditionalFormatting sqref="T329 T403:W421">
    <cfRule type="cellIs" dxfId="113" priority="207" stopIfTrue="1" operator="notEqual">
      <formula>Z329</formula>
    </cfRule>
  </conditionalFormatting>
  <conditionalFormatting sqref="T330">
    <cfRule type="cellIs" dxfId="112" priority="208" stopIfTrue="1" operator="notEqual">
      <formula>Z330</formula>
    </cfRule>
  </conditionalFormatting>
  <conditionalFormatting sqref="T331:W331 T387:X387 T391:X391 T397:X397 T401:X401 X422:X423 J422:J423 Q422:R423 M422:M423 X425:X427 J425:J427 Q425:R427 M425:M427 R408:R413">
    <cfRule type="cellIs" priority="209" stopIfTrue="1" operator="notEqual">
      <formula>#REF!</formula>
    </cfRule>
  </conditionalFormatting>
  <conditionalFormatting sqref="T333 AA334:AA348 AA350:AA364 AA366:AA378">
    <cfRule type="cellIs" priority="210" stopIfTrue="1" operator="equal">
      <formula>0</formula>
    </cfRule>
  </conditionalFormatting>
  <conditionalFormatting sqref="T349 T365 T389 T393:T395 T399">
    <cfRule type="cellIs" dxfId="111" priority="211" stopIfTrue="1" operator="notEqual">
      <formula>Z349</formula>
    </cfRule>
  </conditionalFormatting>
  <conditionalFormatting sqref="T334:T348 T350:T364 T366:T378 T381:T386 T390 T396 T400 T424">
    <cfRule type="cellIs" dxfId="110" priority="212" stopIfTrue="1" operator="notEqual">
      <formula>Z334</formula>
    </cfRule>
  </conditionalFormatting>
  <conditionalFormatting sqref="U329">
    <cfRule type="cellIs" dxfId="109" priority="213" stopIfTrue="1" operator="notEqual">
      <formula>AA329</formula>
    </cfRule>
  </conditionalFormatting>
  <conditionalFormatting sqref="U330">
    <cfRule type="cellIs" dxfId="108" priority="214" stopIfTrue="1" operator="notEqual">
      <formula>AA330</formula>
    </cfRule>
  </conditionalFormatting>
  <conditionalFormatting sqref="U349 U365 U389 U393:U395 U399">
    <cfRule type="cellIs" dxfId="107" priority="215" stopIfTrue="1" operator="notEqual">
      <formula>AA349</formula>
    </cfRule>
  </conditionalFormatting>
  <conditionalFormatting sqref="U334:U348 U350:U364 U366:U378 U381:U386 U390 U396 U400 U424">
    <cfRule type="cellIs" dxfId="106" priority="216" stopIfTrue="1" operator="notEqual">
      <formula>AA334</formula>
    </cfRule>
  </conditionalFormatting>
  <conditionalFormatting sqref="V329">
    <cfRule type="cellIs" dxfId="105" priority="217" stopIfTrue="1" operator="notEqual">
      <formula>AB329</formula>
    </cfRule>
  </conditionalFormatting>
  <conditionalFormatting sqref="V330">
    <cfRule type="cellIs" dxfId="104" priority="218" stopIfTrue="1" operator="notEqual">
      <formula>AB330</formula>
    </cfRule>
  </conditionalFormatting>
  <conditionalFormatting sqref="V349 V365 V389 V393:V395 V399">
    <cfRule type="cellIs" dxfId="103" priority="219" stopIfTrue="1" operator="notEqual">
      <formula>AB349</formula>
    </cfRule>
  </conditionalFormatting>
  <conditionalFormatting sqref="V334:V348 V350:V364 V366:V378 V381:V386 V390 V396 V400 V424">
    <cfRule type="cellIs" dxfId="102" priority="220" stopIfTrue="1" operator="notEqual">
      <formula>AB334</formula>
    </cfRule>
  </conditionalFormatting>
  <conditionalFormatting sqref="W329">
    <cfRule type="cellIs" dxfId="101" priority="221" stopIfTrue="1" operator="notEqual">
      <formula>AC329</formula>
    </cfRule>
  </conditionalFormatting>
  <conditionalFormatting sqref="W330">
    <cfRule type="cellIs" dxfId="100" priority="222" stopIfTrue="1" operator="notEqual">
      <formula>AC330</formula>
    </cfRule>
  </conditionalFormatting>
  <conditionalFormatting sqref="W349 W365 W389 W393:W395 W399">
    <cfRule type="cellIs" dxfId="99" priority="223" stopIfTrue="1" operator="notEqual">
      <formula>AC349</formula>
    </cfRule>
  </conditionalFormatting>
  <conditionalFormatting sqref="W334:W348 W350:W364 W366:W378 W381:W386 W390 W396 W400 W424">
    <cfRule type="cellIs" dxfId="98" priority="224" stopIfTrue="1" operator="notEqual">
      <formula>AC334</formula>
    </cfRule>
  </conditionalFormatting>
  <conditionalFormatting sqref="X329">
    <cfRule type="cellIs" dxfId="97" priority="226" stopIfTrue="1" operator="notEqual">
      <formula>AD329</formula>
    </cfRule>
  </conditionalFormatting>
  <conditionalFormatting sqref="X330">
    <cfRule type="cellIs" dxfId="96" priority="227" stopIfTrue="1" operator="notEqual">
      <formula>AD330</formula>
    </cfRule>
  </conditionalFormatting>
  <conditionalFormatting sqref="X331">
    <cfRule type="cellIs" priority="228" stopIfTrue="1" operator="notEqual">
      <formula>AD331</formula>
    </cfRule>
  </conditionalFormatting>
  <conditionalFormatting sqref="X349 X365">
    <cfRule type="cellIs" dxfId="95" priority="229" stopIfTrue="1" operator="notEqual">
      <formula>AD349</formula>
    </cfRule>
  </conditionalFormatting>
  <conditionalFormatting sqref="X334:X348 X350:X364 X366:X378">
    <cfRule type="cellIs" dxfId="94" priority="230" stopIfTrue="1" operator="notEqual">
      <formula>AD334</formula>
    </cfRule>
  </conditionalFormatting>
  <conditionalFormatting sqref="X389 X393:X395 X399">
    <cfRule type="cellIs" dxfId="93" priority="231" stopIfTrue="1" operator="notEqual">
      <formula>AD389</formula>
    </cfRule>
  </conditionalFormatting>
  <conditionalFormatting sqref="X381:X386 X390 X396 X400">
    <cfRule type="cellIs" dxfId="92" priority="232" stopIfTrue="1" operator="notEqual">
      <formula>AD381</formula>
    </cfRule>
  </conditionalFormatting>
  <conditionalFormatting sqref="C311:F311">
    <cfRule type="cellIs" dxfId="91" priority="233" stopIfTrue="1" operator="notEqual">
      <formula>0</formula>
    </cfRule>
  </conditionalFormatting>
  <conditionalFormatting sqref="T417:T421">
    <cfRule type="cellIs" dxfId="90" priority="112" stopIfTrue="1" operator="notEqual">
      <formula>Z417</formula>
    </cfRule>
  </conditionalFormatting>
  <conditionalFormatting sqref="U417:U421">
    <cfRule type="cellIs" dxfId="89" priority="111" stopIfTrue="1" operator="notEqual">
      <formula>AA417</formula>
    </cfRule>
  </conditionalFormatting>
  <conditionalFormatting sqref="V417:V421">
    <cfRule type="cellIs" dxfId="88" priority="110" stopIfTrue="1" operator="notEqual">
      <formula>AB417</formula>
    </cfRule>
  </conditionalFormatting>
  <conditionalFormatting sqref="W417:W421">
    <cfRule type="cellIs" dxfId="87" priority="109" stopIfTrue="1" operator="notEqual">
      <formula>AC417</formula>
    </cfRule>
  </conditionalFormatting>
  <conditionalFormatting sqref="T418:T421">
    <cfRule type="cellIs" dxfId="86" priority="108" stopIfTrue="1" operator="notEqual">
      <formula>Z418</formula>
    </cfRule>
  </conditionalFormatting>
  <conditionalFormatting sqref="U418:U421">
    <cfRule type="cellIs" dxfId="85" priority="107" stopIfTrue="1" operator="notEqual">
      <formula>AA418</formula>
    </cfRule>
  </conditionalFormatting>
  <conditionalFormatting sqref="V418:V421">
    <cfRule type="cellIs" dxfId="84" priority="106" stopIfTrue="1" operator="notEqual">
      <formula>AB418</formula>
    </cfRule>
  </conditionalFormatting>
  <conditionalFormatting sqref="W418:W421">
    <cfRule type="cellIs" dxfId="83" priority="105" stopIfTrue="1" operator="notEqual">
      <formula>AC418</formula>
    </cfRule>
  </conditionalFormatting>
  <conditionalFormatting sqref="T419:T421">
    <cfRule type="cellIs" dxfId="82" priority="104" stopIfTrue="1" operator="notEqual">
      <formula>Z419</formula>
    </cfRule>
  </conditionalFormatting>
  <conditionalFormatting sqref="U419:U421">
    <cfRule type="cellIs" dxfId="81" priority="103" stopIfTrue="1" operator="notEqual">
      <formula>AA419</formula>
    </cfRule>
  </conditionalFormatting>
  <conditionalFormatting sqref="V419:V421">
    <cfRule type="cellIs" dxfId="80" priority="102" stopIfTrue="1" operator="notEqual">
      <formula>AB419</formula>
    </cfRule>
  </conditionalFormatting>
  <conditionalFormatting sqref="W419:W421">
    <cfRule type="cellIs" dxfId="79" priority="101" stopIfTrue="1" operator="notEqual">
      <formula>AC419</formula>
    </cfRule>
  </conditionalFormatting>
  <conditionalFormatting sqref="T420:T421">
    <cfRule type="cellIs" dxfId="78" priority="100" stopIfTrue="1" operator="notEqual">
      <formula>Z420</formula>
    </cfRule>
  </conditionalFormatting>
  <conditionalFormatting sqref="U420:U421">
    <cfRule type="cellIs" dxfId="77" priority="99" stopIfTrue="1" operator="notEqual">
      <formula>AA420</formula>
    </cfRule>
  </conditionalFormatting>
  <conditionalFormatting sqref="V420:V421">
    <cfRule type="cellIs" dxfId="76" priority="98" stopIfTrue="1" operator="notEqual">
      <formula>AB420</formula>
    </cfRule>
  </conditionalFormatting>
  <conditionalFormatting sqref="W420:W421">
    <cfRule type="cellIs" dxfId="75" priority="97" stopIfTrue="1" operator="notEqual">
      <formula>AC420</formula>
    </cfRule>
  </conditionalFormatting>
  <conditionalFormatting sqref="T421">
    <cfRule type="cellIs" dxfId="74" priority="96" stopIfTrue="1" operator="notEqual">
      <formula>Z421</formula>
    </cfRule>
  </conditionalFormatting>
  <conditionalFormatting sqref="U421">
    <cfRule type="cellIs" dxfId="73" priority="95" stopIfTrue="1" operator="notEqual">
      <formula>AA421</formula>
    </cfRule>
  </conditionalFormatting>
  <conditionalFormatting sqref="V421">
    <cfRule type="cellIs" dxfId="72" priority="94" stopIfTrue="1" operator="notEqual">
      <formula>AB421</formula>
    </cfRule>
  </conditionalFormatting>
  <conditionalFormatting sqref="W421">
    <cfRule type="cellIs" dxfId="71" priority="93" stopIfTrue="1" operator="notEqual">
      <formula>AC421</formula>
    </cfRule>
  </conditionalFormatting>
  <conditionalFormatting sqref="T422:W423">
    <cfRule type="cellIs" dxfId="70" priority="77" stopIfTrue="1" operator="notEqual">
      <formula>Z422</formula>
    </cfRule>
  </conditionalFormatting>
  <conditionalFormatting sqref="T422:T423">
    <cfRule type="cellIs" dxfId="69" priority="73" stopIfTrue="1" operator="notEqual">
      <formula>Z422</formula>
    </cfRule>
  </conditionalFormatting>
  <conditionalFormatting sqref="U422:U423">
    <cfRule type="cellIs" dxfId="68" priority="72" stopIfTrue="1" operator="notEqual">
      <formula>AA422</formula>
    </cfRule>
  </conditionalFormatting>
  <conditionalFormatting sqref="V422:V423">
    <cfRule type="cellIs" dxfId="67" priority="71" stopIfTrue="1" operator="notEqual">
      <formula>AB422</formula>
    </cfRule>
  </conditionalFormatting>
  <conditionalFormatting sqref="W422:W423">
    <cfRule type="cellIs" dxfId="66" priority="70" stopIfTrue="1" operator="notEqual">
      <formula>AC422</formula>
    </cfRule>
  </conditionalFormatting>
  <conditionalFormatting sqref="T422:T423">
    <cfRule type="cellIs" dxfId="65" priority="69" stopIfTrue="1" operator="notEqual">
      <formula>Z422</formula>
    </cfRule>
  </conditionalFormatting>
  <conditionalFormatting sqref="U422:U423">
    <cfRule type="cellIs" dxfId="64" priority="68" stopIfTrue="1" operator="notEqual">
      <formula>AA422</formula>
    </cfRule>
  </conditionalFormatting>
  <conditionalFormatting sqref="V422:V423">
    <cfRule type="cellIs" dxfId="63" priority="67" stopIfTrue="1" operator="notEqual">
      <formula>AB422</formula>
    </cfRule>
  </conditionalFormatting>
  <conditionalFormatting sqref="W422:W423">
    <cfRule type="cellIs" dxfId="62" priority="66" stopIfTrue="1" operator="notEqual">
      <formula>AC422</formula>
    </cfRule>
  </conditionalFormatting>
  <conditionalFormatting sqref="T422:T423">
    <cfRule type="cellIs" dxfId="61" priority="65" stopIfTrue="1" operator="notEqual">
      <formula>Z422</formula>
    </cfRule>
  </conditionalFormatting>
  <conditionalFormatting sqref="U422:U423">
    <cfRule type="cellIs" dxfId="60" priority="64" stopIfTrue="1" operator="notEqual">
      <formula>AA422</formula>
    </cfRule>
  </conditionalFormatting>
  <conditionalFormatting sqref="V422:V423">
    <cfRule type="cellIs" dxfId="59" priority="63" stopIfTrue="1" operator="notEqual">
      <formula>AB422</formula>
    </cfRule>
  </conditionalFormatting>
  <conditionalFormatting sqref="W422:W423">
    <cfRule type="cellIs" dxfId="58" priority="62" stopIfTrue="1" operator="notEqual">
      <formula>AC422</formula>
    </cfRule>
  </conditionalFormatting>
  <conditionalFormatting sqref="T422:T423">
    <cfRule type="cellIs" dxfId="57" priority="61" stopIfTrue="1" operator="notEqual">
      <formula>Z422</formula>
    </cfRule>
  </conditionalFormatting>
  <conditionalFormatting sqref="U422:U423">
    <cfRule type="cellIs" dxfId="56" priority="60" stopIfTrue="1" operator="notEqual">
      <formula>AA422</formula>
    </cfRule>
  </conditionalFormatting>
  <conditionalFormatting sqref="V422:V423">
    <cfRule type="cellIs" dxfId="55" priority="59" stopIfTrue="1" operator="notEqual">
      <formula>AB422</formula>
    </cfRule>
  </conditionalFormatting>
  <conditionalFormatting sqref="W422:W423">
    <cfRule type="cellIs" dxfId="54" priority="58" stopIfTrue="1" operator="notEqual">
      <formula>AC422</formula>
    </cfRule>
  </conditionalFormatting>
  <conditionalFormatting sqref="T422:T423">
    <cfRule type="cellIs" dxfId="53" priority="57" stopIfTrue="1" operator="notEqual">
      <formula>Z422</formula>
    </cfRule>
  </conditionalFormatting>
  <conditionalFormatting sqref="U422:U423">
    <cfRule type="cellIs" dxfId="52" priority="56" stopIfTrue="1" operator="notEqual">
      <formula>AA422</formula>
    </cfRule>
  </conditionalFormatting>
  <conditionalFormatting sqref="V422:V423">
    <cfRule type="cellIs" dxfId="51" priority="55" stopIfTrue="1" operator="notEqual">
      <formula>AB422</formula>
    </cfRule>
  </conditionalFormatting>
  <conditionalFormatting sqref="W422:W423">
    <cfRule type="cellIs" dxfId="50" priority="54" stopIfTrue="1" operator="notEqual">
      <formula>AC422</formula>
    </cfRule>
  </conditionalFormatting>
  <conditionalFormatting sqref="T422:T423">
    <cfRule type="cellIs" dxfId="49" priority="53" stopIfTrue="1" operator="notEqual">
      <formula>Z422</formula>
    </cfRule>
  </conditionalFormatting>
  <conditionalFormatting sqref="U422:U423">
    <cfRule type="cellIs" dxfId="48" priority="52" stopIfTrue="1" operator="notEqual">
      <formula>AA422</formula>
    </cfRule>
  </conditionalFormatting>
  <conditionalFormatting sqref="V422:V423">
    <cfRule type="cellIs" dxfId="47" priority="51" stopIfTrue="1" operator="notEqual">
      <formula>AB422</formula>
    </cfRule>
  </conditionalFormatting>
  <conditionalFormatting sqref="W422:W423">
    <cfRule type="cellIs" dxfId="46" priority="50" stopIfTrue="1" operator="notEqual">
      <formula>AC422</formula>
    </cfRule>
  </conditionalFormatting>
  <conditionalFormatting sqref="T422:T423">
    <cfRule type="cellIs" dxfId="45" priority="49" stopIfTrue="1" operator="notEqual">
      <formula>Z422</formula>
    </cfRule>
  </conditionalFormatting>
  <conditionalFormatting sqref="U422:U423">
    <cfRule type="cellIs" dxfId="44" priority="48" stopIfTrue="1" operator="notEqual">
      <formula>AA422</formula>
    </cfRule>
  </conditionalFormatting>
  <conditionalFormatting sqref="V422:V423">
    <cfRule type="cellIs" dxfId="43" priority="47" stopIfTrue="1" operator="notEqual">
      <formula>AB422</formula>
    </cfRule>
  </conditionalFormatting>
  <conditionalFormatting sqref="W422:W423">
    <cfRule type="cellIs" dxfId="42" priority="46" stopIfTrue="1" operator="notEqual">
      <formula>AC422</formula>
    </cfRule>
  </conditionalFormatting>
  <conditionalFormatting sqref="T422:T423">
    <cfRule type="cellIs" dxfId="41" priority="45" stopIfTrue="1" operator="notEqual">
      <formula>Z422</formula>
    </cfRule>
  </conditionalFormatting>
  <conditionalFormatting sqref="U422:U423">
    <cfRule type="cellIs" dxfId="40" priority="44" stopIfTrue="1" operator="notEqual">
      <formula>AA422</formula>
    </cfRule>
  </conditionalFormatting>
  <conditionalFormatting sqref="V422:V423">
    <cfRule type="cellIs" dxfId="39" priority="43" stopIfTrue="1" operator="notEqual">
      <formula>AB422</formula>
    </cfRule>
  </conditionalFormatting>
  <conditionalFormatting sqref="W422:W423">
    <cfRule type="cellIs" dxfId="38" priority="42" stopIfTrue="1" operator="notEqual">
      <formula>AC422</formula>
    </cfRule>
  </conditionalFormatting>
  <conditionalFormatting sqref="T422:T423">
    <cfRule type="cellIs" dxfId="37" priority="41" stopIfTrue="1" operator="notEqual">
      <formula>Z422</formula>
    </cfRule>
  </conditionalFormatting>
  <conditionalFormatting sqref="U422:U423">
    <cfRule type="cellIs" dxfId="36" priority="40" stopIfTrue="1" operator="notEqual">
      <formula>AA422</formula>
    </cfRule>
  </conditionalFormatting>
  <conditionalFormatting sqref="V422:V423">
    <cfRule type="cellIs" dxfId="35" priority="39" stopIfTrue="1" operator="notEqual">
      <formula>AB422</formula>
    </cfRule>
  </conditionalFormatting>
  <conditionalFormatting sqref="W422:W423">
    <cfRule type="cellIs" dxfId="34" priority="38" stopIfTrue="1" operator="notEqual">
      <formula>AC422</formula>
    </cfRule>
  </conditionalFormatting>
  <conditionalFormatting sqref="T422:T423">
    <cfRule type="cellIs" dxfId="33" priority="37" stopIfTrue="1" operator="notEqual">
      <formula>Z422</formula>
    </cfRule>
  </conditionalFormatting>
  <conditionalFormatting sqref="U422:U423">
    <cfRule type="cellIs" dxfId="32" priority="36" stopIfTrue="1" operator="notEqual">
      <formula>AA422</formula>
    </cfRule>
  </conditionalFormatting>
  <conditionalFormatting sqref="V422:V423">
    <cfRule type="cellIs" dxfId="31" priority="35" stopIfTrue="1" operator="notEqual">
      <formula>AB422</formula>
    </cfRule>
  </conditionalFormatting>
  <conditionalFormatting sqref="W422:W423">
    <cfRule type="cellIs" dxfId="30" priority="34" stopIfTrue="1" operator="notEqual">
      <formula>AC422</formula>
    </cfRule>
  </conditionalFormatting>
  <conditionalFormatting sqref="T425">
    <cfRule type="cellIs" dxfId="29" priority="30" stopIfTrue="1" operator="notEqual">
      <formula>Z425</formula>
    </cfRule>
  </conditionalFormatting>
  <conditionalFormatting sqref="U425">
    <cfRule type="cellIs" dxfId="28" priority="31" stopIfTrue="1" operator="notEqual">
      <formula>AA425</formula>
    </cfRule>
  </conditionalFormatting>
  <conditionalFormatting sqref="V425">
    <cfRule type="cellIs" dxfId="27" priority="32" stopIfTrue="1" operator="notEqual">
      <formula>AB425</formula>
    </cfRule>
  </conditionalFormatting>
  <conditionalFormatting sqref="W425">
    <cfRule type="cellIs" dxfId="26" priority="33" stopIfTrue="1" operator="notEqual">
      <formula>AC425</formula>
    </cfRule>
  </conditionalFormatting>
  <conditionalFormatting sqref="T426">
    <cfRule type="cellIs" dxfId="25" priority="23" stopIfTrue="1" operator="notEqual">
      <formula>Z426</formula>
    </cfRule>
  </conditionalFormatting>
  <conditionalFormatting sqref="U426">
    <cfRule type="cellIs" dxfId="24" priority="24" stopIfTrue="1" operator="notEqual">
      <formula>AA426</formula>
    </cfRule>
  </conditionalFormatting>
  <conditionalFormatting sqref="V426">
    <cfRule type="cellIs" dxfId="23" priority="25" stopIfTrue="1" operator="notEqual">
      <formula>AB426</formula>
    </cfRule>
  </conditionalFormatting>
  <conditionalFormatting sqref="W426">
    <cfRule type="cellIs" dxfId="22" priority="26" stopIfTrue="1" operator="notEqual">
      <formula>AC426</formula>
    </cfRule>
  </conditionalFormatting>
  <conditionalFormatting sqref="T427:W427">
    <cfRule type="cellIs" dxfId="21" priority="19" stopIfTrue="1" operator="notEqual">
      <formula>Z427</formula>
    </cfRule>
  </conditionalFormatting>
  <conditionalFormatting sqref="M394:M395">
    <cfRule type="cellIs" dxfId="20" priority="14" stopIfTrue="1" operator="notEqual">
      <formula>AI394</formula>
    </cfRule>
  </conditionalFormatting>
  <conditionalFormatting sqref="Q394:Q395">
    <cfRule type="cellIs" dxfId="19" priority="13" stopIfTrue="1" operator="notEqual">
      <formula>P394</formula>
    </cfRule>
  </conditionalFormatting>
  <conditionalFormatting sqref="T394:T395">
    <cfRule type="cellIs" dxfId="18" priority="12" stopIfTrue="1" operator="notEqual">
      <formula>Z394</formula>
    </cfRule>
  </conditionalFormatting>
  <conditionalFormatting sqref="U394:U395">
    <cfRule type="cellIs" dxfId="17" priority="11" stopIfTrue="1" operator="notEqual">
      <formula>AA394</formula>
    </cfRule>
  </conditionalFormatting>
  <conditionalFormatting sqref="V394:V395">
    <cfRule type="cellIs" dxfId="16" priority="10" stopIfTrue="1" operator="notEqual">
      <formula>AB394</formula>
    </cfRule>
  </conditionalFormatting>
  <conditionalFormatting sqref="W394:W395">
    <cfRule type="cellIs" dxfId="15" priority="9" stopIfTrue="1" operator="notEqual">
      <formula>AC394</formula>
    </cfRule>
  </conditionalFormatting>
  <conditionalFormatting sqref="X394:X395">
    <cfRule type="cellIs" dxfId="14" priority="8" stopIfTrue="1" operator="notEqual">
      <formula>AD394</formula>
    </cfRule>
  </conditionalFormatting>
  <conditionalFormatting sqref="M395">
    <cfRule type="cellIs" dxfId="13" priority="7" stopIfTrue="1" operator="notEqual">
      <formula>AI395</formula>
    </cfRule>
  </conditionalFormatting>
  <conditionalFormatting sqref="Q395">
    <cfRule type="cellIs" dxfId="11" priority="6" stopIfTrue="1" operator="notEqual">
      <formula>P395</formula>
    </cfRule>
  </conditionalFormatting>
  <conditionalFormatting sqref="T395">
    <cfRule type="cellIs" dxfId="9" priority="5" stopIfTrue="1" operator="notEqual">
      <formula>Z395</formula>
    </cfRule>
  </conditionalFormatting>
  <conditionalFormatting sqref="U395">
    <cfRule type="cellIs" dxfId="7" priority="4" stopIfTrue="1" operator="notEqual">
      <formula>AA395</formula>
    </cfRule>
  </conditionalFormatting>
  <conditionalFormatting sqref="V395">
    <cfRule type="cellIs" dxfId="5" priority="3" stopIfTrue="1" operator="notEqual">
      <formula>AB395</formula>
    </cfRule>
  </conditionalFormatting>
  <conditionalFormatting sqref="W395">
    <cfRule type="cellIs" dxfId="3" priority="2" stopIfTrue="1" operator="notEqual">
      <formula>AC395</formula>
    </cfRule>
  </conditionalFormatting>
  <conditionalFormatting sqref="X395">
    <cfRule type="cellIs" dxfId="1" priority="1" stopIfTrue="1" operator="notEqual">
      <formula>AD395</formula>
    </cfRule>
  </conditionalFormatting>
  <printOptions horizontalCentered="1" headings="1"/>
  <pageMargins left="0.35" right="0.30972222222222201" top="0.5" bottom="0.6" header="0.51180555555555596" footer="0.5"/>
  <pageSetup scale="58" firstPageNumber="0" fitToHeight="0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18"/>
  <sheetViews>
    <sheetView zoomScaleNormal="100" workbookViewId="0"/>
  </sheetViews>
  <sheetFormatPr defaultRowHeight="12.75"/>
  <cols>
    <col min="1" max="1" width="4.7109375" customWidth="1"/>
    <col min="2" max="2" width="4.28515625" customWidth="1"/>
    <col min="3" max="3" width="3.5703125" customWidth="1"/>
  </cols>
  <sheetData>
    <row r="2" spans="1:13" ht="14.25">
      <c r="A2" s="295" t="s">
        <v>381</v>
      </c>
      <c r="B2" s="296"/>
      <c r="C2" s="296"/>
      <c r="D2" s="297"/>
      <c r="E2" s="297"/>
      <c r="F2" s="297"/>
      <c r="G2" s="298"/>
      <c r="H2" s="298"/>
      <c r="I2" s="298"/>
      <c r="J2" s="298"/>
      <c r="K2" s="298"/>
      <c r="L2" s="298"/>
      <c r="M2" s="299"/>
    </row>
    <row r="3" spans="1:13" s="304" customFormat="1">
      <c r="A3" s="300">
        <v>1</v>
      </c>
      <c r="B3" s="286" t="s">
        <v>382</v>
      </c>
      <c r="C3" s="286"/>
      <c r="D3" s="301"/>
      <c r="E3" s="301"/>
      <c r="F3" s="301"/>
      <c r="G3" s="302"/>
      <c r="H3" s="302"/>
      <c r="I3" s="302"/>
      <c r="J3" s="302"/>
      <c r="K3" s="302"/>
      <c r="L3" s="302"/>
      <c r="M3" s="303"/>
    </row>
    <row r="4" spans="1:13" s="304" customFormat="1" ht="5.25" customHeight="1">
      <c r="A4" s="300"/>
      <c r="B4" s="286"/>
      <c r="C4" s="286"/>
      <c r="D4" s="301"/>
      <c r="E4" s="301"/>
      <c r="F4" s="301"/>
      <c r="G4" s="302"/>
      <c r="H4" s="302"/>
      <c r="I4" s="302"/>
      <c r="J4" s="302"/>
      <c r="K4" s="302"/>
      <c r="L4" s="302"/>
      <c r="M4" s="303"/>
    </row>
    <row r="5" spans="1:13" s="304" customFormat="1">
      <c r="A5" s="300">
        <v>2</v>
      </c>
      <c r="B5" s="305" t="s">
        <v>383</v>
      </c>
      <c r="C5" s="286"/>
      <c r="D5" s="302"/>
      <c r="E5" s="302"/>
      <c r="F5" s="302"/>
      <c r="G5" s="115"/>
      <c r="H5" s="115"/>
      <c r="I5" s="115"/>
      <c r="J5" s="115"/>
      <c r="K5" s="115"/>
      <c r="L5" s="115"/>
      <c r="M5" s="306"/>
    </row>
    <row r="6" spans="1:13" s="304" customFormat="1" ht="5.25" customHeight="1">
      <c r="A6" s="300"/>
      <c r="B6" s="286"/>
      <c r="C6" s="286"/>
      <c r="D6" s="301"/>
      <c r="E6" s="301"/>
      <c r="F6" s="301"/>
      <c r="G6" s="302"/>
      <c r="H6" s="302"/>
      <c r="I6" s="302"/>
      <c r="J6" s="302"/>
      <c r="K6" s="302"/>
      <c r="L6" s="302"/>
      <c r="M6" s="303"/>
    </row>
    <row r="7" spans="1:13" s="304" customFormat="1">
      <c r="A7" s="300">
        <v>3</v>
      </c>
      <c r="B7" s="305" t="s">
        <v>384</v>
      </c>
      <c r="C7" s="286"/>
      <c r="D7" s="302"/>
      <c r="E7" s="302"/>
      <c r="F7" s="302"/>
      <c r="G7" s="307"/>
      <c r="H7" s="307"/>
      <c r="I7" s="307"/>
      <c r="J7" s="307"/>
      <c r="K7" s="307"/>
      <c r="L7" s="307"/>
      <c r="M7" s="308"/>
    </row>
    <row r="8" spans="1:13" s="304" customFormat="1" ht="5.25" customHeight="1">
      <c r="A8" s="300"/>
      <c r="B8" s="286"/>
      <c r="C8" s="286"/>
      <c r="D8" s="301"/>
      <c r="E8" s="301"/>
      <c r="F8" s="301"/>
      <c r="G8" s="302"/>
      <c r="H8" s="302"/>
      <c r="I8" s="302"/>
      <c r="J8" s="302"/>
      <c r="K8" s="302"/>
      <c r="L8" s="302"/>
      <c r="M8" s="303"/>
    </row>
    <row r="9" spans="1:13" s="304" customFormat="1">
      <c r="A9" s="300">
        <v>4</v>
      </c>
      <c r="B9" s="305" t="s">
        <v>385</v>
      </c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309"/>
    </row>
    <row r="10" spans="1:13" s="304" customFormat="1" ht="30" customHeight="1">
      <c r="A10" s="300"/>
      <c r="B10" s="302" t="s">
        <v>386</v>
      </c>
      <c r="C10" s="476" t="s">
        <v>387</v>
      </c>
      <c r="D10" s="476"/>
      <c r="E10" s="476"/>
      <c r="F10" s="476"/>
      <c r="G10" s="476"/>
      <c r="H10" s="476"/>
      <c r="I10" s="476"/>
      <c r="J10" s="476"/>
      <c r="K10" s="476"/>
      <c r="L10" s="476"/>
      <c r="M10" s="476"/>
    </row>
    <row r="11" spans="1:13" s="304" customFormat="1" ht="29.25" customHeight="1">
      <c r="A11" s="300"/>
      <c r="B11" s="302" t="s">
        <v>388</v>
      </c>
      <c r="C11" s="476" t="s">
        <v>389</v>
      </c>
      <c r="D11" s="476"/>
      <c r="E11" s="476"/>
      <c r="F11" s="476"/>
      <c r="G11" s="476"/>
      <c r="H11" s="476"/>
      <c r="I11" s="476"/>
      <c r="J11" s="476"/>
      <c r="K11" s="476"/>
      <c r="L11" s="476"/>
      <c r="M11" s="476"/>
    </row>
    <row r="12" spans="1:13" s="304" customFormat="1" ht="5.25" customHeight="1">
      <c r="A12" s="300"/>
      <c r="B12" s="286"/>
      <c r="C12" s="286"/>
      <c r="D12" s="301"/>
      <c r="E12" s="301"/>
      <c r="F12" s="301"/>
      <c r="G12" s="302"/>
      <c r="H12" s="302"/>
      <c r="I12" s="302"/>
      <c r="J12" s="302"/>
      <c r="K12" s="302"/>
      <c r="L12" s="302"/>
      <c r="M12" s="303"/>
    </row>
    <row r="13" spans="1:13" s="304" customFormat="1">
      <c r="A13" s="300">
        <v>5</v>
      </c>
      <c r="B13" s="305" t="s">
        <v>390</v>
      </c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309"/>
    </row>
    <row r="14" spans="1:13" s="304" customFormat="1" ht="5.25" customHeight="1">
      <c r="A14" s="300"/>
      <c r="B14" s="286"/>
      <c r="C14" s="286"/>
      <c r="D14" s="301"/>
      <c r="E14" s="301"/>
      <c r="F14" s="301"/>
      <c r="G14" s="302"/>
      <c r="H14" s="302"/>
      <c r="I14" s="302"/>
      <c r="J14" s="302"/>
      <c r="K14" s="302"/>
      <c r="L14" s="302"/>
      <c r="M14" s="303"/>
    </row>
    <row r="15" spans="1:13" s="304" customFormat="1">
      <c r="A15" s="300">
        <v>6</v>
      </c>
      <c r="B15" s="305" t="s">
        <v>391</v>
      </c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309"/>
    </row>
    <row r="16" spans="1:13" s="304" customFormat="1" ht="26.25" customHeight="1">
      <c r="A16" s="310"/>
      <c r="B16" s="286"/>
      <c r="C16" s="286"/>
      <c r="D16" s="476" t="s">
        <v>392</v>
      </c>
      <c r="E16" s="476"/>
      <c r="F16" s="476"/>
      <c r="G16" s="476"/>
      <c r="H16" s="476"/>
      <c r="I16" s="476"/>
      <c r="J16" s="476"/>
      <c r="K16" s="476"/>
      <c r="L16" s="476"/>
      <c r="M16" s="476"/>
    </row>
    <row r="17" spans="1:13" s="304" customFormat="1">
      <c r="A17" s="311"/>
      <c r="B17" s="312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3"/>
    </row>
    <row r="18" spans="1:13" s="304" customFormat="1" ht="18">
      <c r="A18" s="314" t="s">
        <v>393</v>
      </c>
      <c r="B18" s="315"/>
      <c r="C18" s="315"/>
      <c r="D18" s="316"/>
      <c r="E18" s="316"/>
      <c r="F18" s="316"/>
      <c r="G18" s="316"/>
      <c r="H18" s="316"/>
      <c r="I18" s="316"/>
      <c r="J18" s="316"/>
      <c r="K18" s="316"/>
      <c r="L18" s="316"/>
      <c r="M18" s="317"/>
    </row>
  </sheetData>
  <sheetProtection selectLockedCells="1" selectUnlockedCells="1"/>
  <mergeCells count="3">
    <mergeCell ref="C10:M10"/>
    <mergeCell ref="C11:M11"/>
    <mergeCell ref="D16:M16"/>
  </mergeCells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Education and Early Dev</vt:lpstr>
      <vt:lpstr>Instructions</vt:lpstr>
      <vt:lpstr>'Education and Early Dev'!Print_Area</vt:lpstr>
      <vt:lpstr>'Education and Early Dev'!Print_Titles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Ricci</dc:creator>
  <cp:lastModifiedBy>Alexei Painter</cp:lastModifiedBy>
  <cp:lastPrinted>2015-02-25T00:36:15Z</cp:lastPrinted>
  <dcterms:created xsi:type="dcterms:W3CDTF">2015-02-11T21:39:07Z</dcterms:created>
  <dcterms:modified xsi:type="dcterms:W3CDTF">2015-02-25T00:57:55Z</dcterms:modified>
</cp:coreProperties>
</file>