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hristina\Documents\AD_Alaska Legislature\Deliverables\Presentations\House Finance\"/>
    </mc:Choice>
  </mc:AlternateContent>
  <bookViews>
    <workbookView xWindow="0" yWindow="0" windowWidth="23040" windowHeight="9108"/>
  </bookViews>
  <sheets>
    <sheet name="StatusQuo" sheetId="12" r:id="rId1"/>
    <sheet name="CSHB111" sheetId="8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E82" i="12" l="1"/>
  <c r="Z77" i="12"/>
  <c r="BL72" i="12"/>
  <c r="BK72" i="12"/>
  <c r="BJ72" i="12"/>
  <c r="BI72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BL69" i="12"/>
  <c r="BK69" i="12"/>
  <c r="BJ69" i="12"/>
  <c r="BI69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BD68" i="12"/>
  <c r="BD74" i="12" s="1"/>
  <c r="BL66" i="12"/>
  <c r="BL67" i="12" s="1"/>
  <c r="BD66" i="12"/>
  <c r="BD67" i="12" s="1"/>
  <c r="AV66" i="12"/>
  <c r="AV67" i="12" s="1"/>
  <c r="BL65" i="12"/>
  <c r="BL82" i="12" s="1"/>
  <c r="BK65" i="12"/>
  <c r="BJ65" i="12"/>
  <c r="BJ82" i="12" s="1"/>
  <c r="BI65" i="12"/>
  <c r="BH65" i="12"/>
  <c r="BH82" i="12" s="1"/>
  <c r="BG65" i="12"/>
  <c r="BG66" i="12" s="1"/>
  <c r="BF65" i="12"/>
  <c r="BF82" i="12" s="1"/>
  <c r="BE65" i="12"/>
  <c r="BE66" i="12" s="1"/>
  <c r="BD65" i="12"/>
  <c r="BD82" i="12" s="1"/>
  <c r="BC65" i="12"/>
  <c r="BB65" i="12"/>
  <c r="BB66" i="12" s="1"/>
  <c r="BB67" i="12" s="1"/>
  <c r="BA65" i="12"/>
  <c r="AZ65" i="12"/>
  <c r="AZ82" i="12" s="1"/>
  <c r="AY65" i="12"/>
  <c r="AY66" i="12" s="1"/>
  <c r="AX65" i="12"/>
  <c r="AX82" i="12" s="1"/>
  <c r="AW65" i="12"/>
  <c r="AW66" i="12" s="1"/>
  <c r="AV65" i="12"/>
  <c r="AV82" i="12" s="1"/>
  <c r="AU65" i="12"/>
  <c r="AT65" i="12"/>
  <c r="AT82" i="12" s="1"/>
  <c r="AS65" i="12"/>
  <c r="AR65" i="12"/>
  <c r="AR82" i="12" s="1"/>
  <c r="AQ65" i="12"/>
  <c r="AQ66" i="12" s="1"/>
  <c r="AP65" i="12"/>
  <c r="AP82" i="12" s="1"/>
  <c r="AO65" i="12"/>
  <c r="AN65" i="12"/>
  <c r="AM65" i="12"/>
  <c r="AL65" i="12"/>
  <c r="AL82" i="12" s="1"/>
  <c r="AK65" i="12"/>
  <c r="AJ65" i="12"/>
  <c r="AI65" i="12"/>
  <c r="AI66" i="12" s="1"/>
  <c r="AH65" i="12"/>
  <c r="AH82" i="12" s="1"/>
  <c r="AG65" i="12"/>
  <c r="AF65" i="12"/>
  <c r="AE65" i="12"/>
  <c r="AD65" i="12"/>
  <c r="AD82" i="12" s="1"/>
  <c r="AC65" i="12"/>
  <c r="AB65" i="12"/>
  <c r="Z61" i="12"/>
  <c r="Z118" i="12" s="1"/>
  <c r="D49" i="12"/>
  <c r="C41" i="12"/>
  <c r="C42" i="12" s="1"/>
  <c r="D41" i="12" s="1"/>
  <c r="E40" i="12"/>
  <c r="E41" i="12" s="1"/>
  <c r="E42" i="12" s="1"/>
  <c r="E43" i="12" s="1"/>
  <c r="E44" i="12" s="1"/>
  <c r="E45" i="12" s="1"/>
  <c r="E46" i="12" s="1"/>
  <c r="E47" i="12" s="1"/>
  <c r="E48" i="12" s="1"/>
  <c r="E49" i="12" s="1"/>
  <c r="D29" i="12"/>
  <c r="D28" i="12"/>
  <c r="D27" i="12"/>
  <c r="D26" i="12"/>
  <c r="D25" i="12"/>
  <c r="D24" i="12"/>
  <c r="D23" i="12"/>
  <c r="D22" i="12"/>
  <c r="D21" i="12"/>
  <c r="D20" i="12"/>
  <c r="BL8" i="12"/>
  <c r="BK8" i="12"/>
  <c r="BJ8" i="12"/>
  <c r="BI8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O21" i="12" s="1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BL5" i="12"/>
  <c r="BL21" i="12" s="1"/>
  <c r="BK5" i="12"/>
  <c r="BK21" i="12" s="1"/>
  <c r="BJ5" i="12"/>
  <c r="BI5" i="12"/>
  <c r="BH5" i="12"/>
  <c r="BH21" i="12" s="1"/>
  <c r="BG5" i="12"/>
  <c r="BG6" i="12" s="1"/>
  <c r="BG13" i="12" s="1"/>
  <c r="BF5" i="12"/>
  <c r="BE5" i="12"/>
  <c r="BD5" i="12"/>
  <c r="BD21" i="12" s="1"/>
  <c r="BC5" i="12"/>
  <c r="BC21" i="12" s="1"/>
  <c r="BB5" i="12"/>
  <c r="BA5" i="12"/>
  <c r="BA6" i="12" s="1"/>
  <c r="AZ5" i="12"/>
  <c r="AZ6" i="12" s="1"/>
  <c r="AY5" i="12"/>
  <c r="AY21" i="12" s="1"/>
  <c r="AX5" i="12"/>
  <c r="AW5" i="12"/>
  <c r="AV5" i="12"/>
  <c r="AV6" i="12" s="1"/>
  <c r="AU5" i="12"/>
  <c r="AU6" i="12" s="1"/>
  <c r="AU13" i="12" s="1"/>
  <c r="AT5" i="12"/>
  <c r="AS5" i="12"/>
  <c r="AR5" i="12"/>
  <c r="AR21" i="12" s="1"/>
  <c r="AQ5" i="12"/>
  <c r="AQ21" i="12" s="1"/>
  <c r="AP5" i="12"/>
  <c r="AO5" i="12"/>
  <c r="AO6" i="12" s="1"/>
  <c r="AN5" i="12"/>
  <c r="AN21" i="12" s="1"/>
  <c r="AM5" i="12"/>
  <c r="AM21" i="12" s="1"/>
  <c r="AL5" i="12"/>
  <c r="AK5" i="12"/>
  <c r="AK6" i="12" s="1"/>
  <c r="AJ5" i="12"/>
  <c r="AJ6" i="12" s="1"/>
  <c r="AI5" i="12"/>
  <c r="AI21" i="12" s="1"/>
  <c r="AH5" i="12"/>
  <c r="AG5" i="12"/>
  <c r="AF5" i="12"/>
  <c r="AF6" i="12" s="1"/>
  <c r="AE5" i="12"/>
  <c r="AE6" i="12" s="1"/>
  <c r="AE13" i="12" s="1"/>
  <c r="AD5" i="12"/>
  <c r="AC5" i="12"/>
  <c r="AB5" i="12"/>
  <c r="AB6" i="12" s="1"/>
  <c r="BC6" i="12" l="1"/>
  <c r="BC13" i="12" s="1"/>
  <c r="BG21" i="12"/>
  <c r="BB82" i="12"/>
  <c r="AL66" i="12"/>
  <c r="AL67" i="12" s="1"/>
  <c r="BL68" i="12"/>
  <c r="AC21" i="12"/>
  <c r="AG21" i="12"/>
  <c r="BK6" i="12"/>
  <c r="BK13" i="12" s="1"/>
  <c r="AE21" i="12"/>
  <c r="AI6" i="12"/>
  <c r="AI13" i="12" s="1"/>
  <c r="AY6" i="12"/>
  <c r="AY13" i="12" s="1"/>
  <c r="AU21" i="12"/>
  <c r="AD66" i="12"/>
  <c r="AD67" i="12" s="1"/>
  <c r="AR66" i="12"/>
  <c r="AR68" i="12" s="1"/>
  <c r="AR74" i="12" s="1"/>
  <c r="AZ66" i="12"/>
  <c r="AZ67" i="12" s="1"/>
  <c r="BH66" i="12"/>
  <c r="AV68" i="12"/>
  <c r="BD70" i="12"/>
  <c r="BD71" i="12" s="1"/>
  <c r="BD73" i="12" s="1"/>
  <c r="BD75" i="12" s="1"/>
  <c r="AW82" i="12"/>
  <c r="AM6" i="12"/>
  <c r="AM13" i="12" s="1"/>
  <c r="AH66" i="12"/>
  <c r="AT66" i="12"/>
  <c r="AT67" i="12" s="1"/>
  <c r="BJ66" i="12"/>
  <c r="BJ67" i="12" s="1"/>
  <c r="AQ6" i="12"/>
  <c r="AQ13" i="12" s="1"/>
  <c r="AI82" i="12"/>
  <c r="BG82" i="12"/>
  <c r="AS21" i="12"/>
  <c r="AW21" i="12"/>
  <c r="AP66" i="12"/>
  <c r="AX66" i="12"/>
  <c r="AX68" i="12" s="1"/>
  <c r="AX74" i="12" s="1"/>
  <c r="BF66" i="12"/>
  <c r="C43" i="12"/>
  <c r="C44" i="12" s="1"/>
  <c r="D43" i="12" s="1"/>
  <c r="D40" i="12"/>
  <c r="AB7" i="12"/>
  <c r="AB9" i="12" s="1"/>
  <c r="AB13" i="12"/>
  <c r="AF13" i="12"/>
  <c r="AF7" i="12"/>
  <c r="AF9" i="12" s="1"/>
  <c r="AJ13" i="12"/>
  <c r="AJ7" i="12"/>
  <c r="AV13" i="12"/>
  <c r="AV7" i="12"/>
  <c r="AZ7" i="12"/>
  <c r="AZ9" i="12" s="1"/>
  <c r="AZ13" i="12"/>
  <c r="AK7" i="12"/>
  <c r="AK9" i="12" s="1"/>
  <c r="AK13" i="12"/>
  <c r="AO7" i="12"/>
  <c r="AO9" i="12"/>
  <c r="AO13" i="12"/>
  <c r="BA7" i="12"/>
  <c r="BA13" i="12"/>
  <c r="BI21" i="12"/>
  <c r="AR6" i="12"/>
  <c r="BH6" i="12"/>
  <c r="AU7" i="12"/>
  <c r="BK7" i="12"/>
  <c r="AF21" i="12"/>
  <c r="AK21" i="12"/>
  <c r="AV21" i="12"/>
  <c r="BA21" i="12"/>
  <c r="AB82" i="12"/>
  <c r="AB66" i="12"/>
  <c r="AF82" i="12"/>
  <c r="AF66" i="12"/>
  <c r="AJ82" i="12"/>
  <c r="AJ66" i="12"/>
  <c r="AN82" i="12"/>
  <c r="AN66" i="12"/>
  <c r="AP67" i="12"/>
  <c r="AP68" i="12"/>
  <c r="AP70" i="12"/>
  <c r="AX67" i="12"/>
  <c r="BF67" i="12"/>
  <c r="AZ21" i="12"/>
  <c r="BE21" i="12"/>
  <c r="AN6" i="12"/>
  <c r="BL6" i="12"/>
  <c r="AQ7" i="12"/>
  <c r="AQ9" i="12" s="1"/>
  <c r="BC7" i="12"/>
  <c r="AD21" i="12"/>
  <c r="AL21" i="12"/>
  <c r="AT21" i="12"/>
  <c r="AX21" i="12"/>
  <c r="BB21" i="12"/>
  <c r="BF21" i="12"/>
  <c r="BJ21" i="12"/>
  <c r="AC6" i="12"/>
  <c r="AG6" i="12"/>
  <c r="AS6" i="12"/>
  <c r="AW6" i="12"/>
  <c r="BE6" i="12"/>
  <c r="BI6" i="12"/>
  <c r="AB21" i="12"/>
  <c r="AV74" i="12"/>
  <c r="AV70" i="12"/>
  <c r="AJ21" i="12"/>
  <c r="BD6" i="12"/>
  <c r="AE7" i="12"/>
  <c r="AM7" i="12"/>
  <c r="BG7" i="12"/>
  <c r="AH21" i="12"/>
  <c r="AP21" i="12"/>
  <c r="AD6" i="12"/>
  <c r="AH6" i="12"/>
  <c r="AL6" i="12"/>
  <c r="AP6" i="12"/>
  <c r="AT6" i="12"/>
  <c r="AX6" i="12"/>
  <c r="BB6" i="12"/>
  <c r="BF6" i="12"/>
  <c r="BJ6" i="12"/>
  <c r="AM9" i="12"/>
  <c r="BG9" i="12"/>
  <c r="BK9" i="12"/>
  <c r="AP74" i="12"/>
  <c r="AC82" i="12"/>
  <c r="AC66" i="12"/>
  <c r="AG66" i="12"/>
  <c r="AG82" i="12"/>
  <c r="AK82" i="12"/>
  <c r="AK66" i="12"/>
  <c r="AO66" i="12"/>
  <c r="AO82" i="12"/>
  <c r="AS82" i="12"/>
  <c r="AS66" i="12"/>
  <c r="AW68" i="12"/>
  <c r="AW74" i="12"/>
  <c r="AW67" i="12"/>
  <c r="BA82" i="12"/>
  <c r="BA66" i="12"/>
  <c r="BE68" i="12"/>
  <c r="BE74" i="12"/>
  <c r="BE67" i="12"/>
  <c r="BI82" i="12"/>
  <c r="BI66" i="12"/>
  <c r="AR67" i="12"/>
  <c r="BH67" i="12"/>
  <c r="BH68" i="12"/>
  <c r="BH74" i="12" s="1"/>
  <c r="AY82" i="12"/>
  <c r="AE82" i="12"/>
  <c r="AE66" i="12"/>
  <c r="AI68" i="12"/>
  <c r="AI70" i="12" s="1"/>
  <c r="AM66" i="12"/>
  <c r="AM82" i="12"/>
  <c r="AQ68" i="12"/>
  <c r="AQ74" i="12" s="1"/>
  <c r="AU82" i="12"/>
  <c r="AU66" i="12"/>
  <c r="AY68" i="12"/>
  <c r="AY74" i="12" s="1"/>
  <c r="BC66" i="12"/>
  <c r="BC82" i="12"/>
  <c r="BG68" i="12"/>
  <c r="BG74" i="12" s="1"/>
  <c r="BK82" i="12"/>
  <c r="BK66" i="12"/>
  <c r="AI67" i="12"/>
  <c r="AQ67" i="12"/>
  <c r="AY67" i="12"/>
  <c r="BG67" i="12"/>
  <c r="BG70" i="12" s="1"/>
  <c r="AD68" i="12"/>
  <c r="AD70" i="12" s="1"/>
  <c r="AL68" i="12"/>
  <c r="AL70" i="12" s="1"/>
  <c r="AT68" i="12"/>
  <c r="AT74" i="12" s="1"/>
  <c r="BB68" i="12"/>
  <c r="BB70" i="12" s="1"/>
  <c r="AD74" i="12"/>
  <c r="AQ82" i="12"/>
  <c r="D25" i="8"/>
  <c r="D26" i="8"/>
  <c r="D27" i="8"/>
  <c r="AJ11" i="12" l="1"/>
  <c r="BF74" i="12"/>
  <c r="BJ68" i="12"/>
  <c r="BJ70" i="12" s="1"/>
  <c r="BJ71" i="12" s="1"/>
  <c r="BJ73" i="12" s="1"/>
  <c r="BF68" i="12"/>
  <c r="AX70" i="12"/>
  <c r="AT70" i="12"/>
  <c r="AT71" i="12" s="1"/>
  <c r="AT73" i="12" s="1"/>
  <c r="AT75" i="12" s="1"/>
  <c r="AZ68" i="12"/>
  <c r="AZ74" i="12" s="1"/>
  <c r="BB74" i="12"/>
  <c r="AI74" i="12"/>
  <c r="AI75" i="12" s="1"/>
  <c r="AI97" i="12" s="1"/>
  <c r="AY9" i="12"/>
  <c r="AY10" i="12" s="1"/>
  <c r="AY7" i="12"/>
  <c r="AI7" i="12"/>
  <c r="AI9" i="12" s="1"/>
  <c r="AI10" i="12" s="1"/>
  <c r="AH67" i="12"/>
  <c r="AH70" i="12" s="1"/>
  <c r="AH74" i="12"/>
  <c r="AH68" i="12"/>
  <c r="BL74" i="12"/>
  <c r="BL75" i="12" s="1"/>
  <c r="BL76" i="12" s="1"/>
  <c r="BL77" i="12" s="1"/>
  <c r="BL83" i="12" s="1"/>
  <c r="BL70" i="12"/>
  <c r="BL71" i="12" s="1"/>
  <c r="BL73" i="12" s="1"/>
  <c r="AE11" i="12"/>
  <c r="AM11" i="12"/>
  <c r="D42" i="12"/>
  <c r="AI11" i="12"/>
  <c r="AO11" i="12"/>
  <c r="AK11" i="12"/>
  <c r="AQ11" i="12"/>
  <c r="AF11" i="12"/>
  <c r="AB11" i="12"/>
  <c r="C45" i="12"/>
  <c r="C46" i="12" s="1"/>
  <c r="AL71" i="12"/>
  <c r="AL73" i="12" s="1"/>
  <c r="BD76" i="12"/>
  <c r="BD97" i="12"/>
  <c r="AF36" i="12"/>
  <c r="AF10" i="12"/>
  <c r="AB36" i="12"/>
  <c r="AB10" i="12"/>
  <c r="BB71" i="12"/>
  <c r="BB73" i="12" s="1"/>
  <c r="AI71" i="12"/>
  <c r="AI73" i="12" s="1"/>
  <c r="BG71" i="12"/>
  <c r="BG73" i="12" s="1"/>
  <c r="BG75" i="12" s="1"/>
  <c r="BL13" i="12"/>
  <c r="BL7" i="12"/>
  <c r="BL9" i="12" s="1"/>
  <c r="AL74" i="12"/>
  <c r="AL75" i="12" s="1"/>
  <c r="AS68" i="12"/>
  <c r="AS74" i="12" s="1"/>
  <c r="AS67" i="12"/>
  <c r="AK68" i="12"/>
  <c r="AK74" i="12" s="1"/>
  <c r="AK67" i="12"/>
  <c r="AC68" i="12"/>
  <c r="AC74" i="12" s="1"/>
  <c r="AC67" i="12"/>
  <c r="BG10" i="12"/>
  <c r="AQ10" i="12"/>
  <c r="BJ13" i="12"/>
  <c r="BJ7" i="12"/>
  <c r="BJ9" i="12" s="1"/>
  <c r="AT13" i="12"/>
  <c r="AT9" i="12"/>
  <c r="AT7" i="12"/>
  <c r="AD11" i="12"/>
  <c r="AD13" i="12"/>
  <c r="AD9" i="12"/>
  <c r="AD7" i="12"/>
  <c r="AV71" i="12"/>
  <c r="AV73" i="12" s="1"/>
  <c r="BI7" i="12"/>
  <c r="BI9" i="12" s="1"/>
  <c r="BI13" i="12"/>
  <c r="AG11" i="12"/>
  <c r="AG7" i="12"/>
  <c r="AG9" i="12" s="1"/>
  <c r="AG13" i="12"/>
  <c r="AX71" i="12"/>
  <c r="AX73" i="12" s="1"/>
  <c r="AX75" i="12" s="1"/>
  <c r="AX97" i="12" s="1"/>
  <c r="AJ67" i="12"/>
  <c r="AJ70" i="12" s="1"/>
  <c r="AJ74" i="12"/>
  <c r="AJ68" i="12"/>
  <c r="AB67" i="12"/>
  <c r="AB68" i="12"/>
  <c r="AB74" i="12" s="1"/>
  <c r="BH7" i="12"/>
  <c r="BH9" i="12" s="1"/>
  <c r="BH13" i="12"/>
  <c r="AD97" i="12"/>
  <c r="AD71" i="12"/>
  <c r="AD73" i="12" s="1"/>
  <c r="AD75" i="12" s="1"/>
  <c r="AL13" i="12"/>
  <c r="AL11" i="12"/>
  <c r="AL7" i="12"/>
  <c r="AL9" i="12" s="1"/>
  <c r="AW7" i="12"/>
  <c r="AW9" i="12" s="1"/>
  <c r="AW13" i="12"/>
  <c r="AP71" i="12"/>
  <c r="AP73" i="12" s="1"/>
  <c r="AP75" i="12" s="1"/>
  <c r="AP76" i="12" s="1"/>
  <c r="AF67" i="12"/>
  <c r="AF70" i="12" s="1"/>
  <c r="AF68" i="12"/>
  <c r="AF74" i="12" s="1"/>
  <c r="AO10" i="12"/>
  <c r="AO12" i="12" s="1"/>
  <c r="AO14" i="12" s="1"/>
  <c r="AO36" i="12" s="1"/>
  <c r="AQ70" i="12"/>
  <c r="BI68" i="12"/>
  <c r="BI74" i="12" s="1"/>
  <c r="BI67" i="12"/>
  <c r="BC68" i="12"/>
  <c r="BC74" i="12" s="1"/>
  <c r="BC67" i="12"/>
  <c r="BC70" i="12" s="1"/>
  <c r="AU68" i="12"/>
  <c r="AU74" i="12" s="1"/>
  <c r="AU67" i="12"/>
  <c r="AU70" i="12" s="1"/>
  <c r="AH97" i="12"/>
  <c r="AH71" i="12"/>
  <c r="AH73" i="12" s="1"/>
  <c r="AW70" i="12"/>
  <c r="BC9" i="12"/>
  <c r="AM10" i="12"/>
  <c r="BF7" i="12"/>
  <c r="BF13" i="12"/>
  <c r="AP11" i="12"/>
  <c r="AP7" i="12"/>
  <c r="AP13" i="12"/>
  <c r="AV75" i="12"/>
  <c r="BE7" i="12"/>
  <c r="BE13" i="12"/>
  <c r="BE9" i="12"/>
  <c r="AC11" i="12"/>
  <c r="AC7" i="12"/>
  <c r="AC13" i="12"/>
  <c r="AR7" i="12"/>
  <c r="AR13" i="12"/>
  <c r="AK10" i="12"/>
  <c r="AZ10" i="12"/>
  <c r="BA68" i="12"/>
  <c r="BA74" i="12" s="1"/>
  <c r="BA67" i="12"/>
  <c r="BB13" i="12"/>
  <c r="BB7" i="12"/>
  <c r="BB9" i="12" s="1"/>
  <c r="AN67" i="12"/>
  <c r="AN70" i="12" s="1"/>
  <c r="AN68" i="12"/>
  <c r="AN74" i="12" s="1"/>
  <c r="BK68" i="12"/>
  <c r="BK74" i="12" s="1"/>
  <c r="BK67" i="12"/>
  <c r="AY70" i="12"/>
  <c r="AM68" i="12"/>
  <c r="AM74" i="12" s="1"/>
  <c r="AM67" i="12"/>
  <c r="AM70" i="12" s="1"/>
  <c r="AE68" i="12"/>
  <c r="AE74" i="12" s="1"/>
  <c r="AE67" i="12"/>
  <c r="AE70" i="12" s="1"/>
  <c r="BH70" i="12"/>
  <c r="AZ70" i="12"/>
  <c r="AR70" i="12"/>
  <c r="BE70" i="12"/>
  <c r="AO68" i="12"/>
  <c r="AO74" i="12" s="1"/>
  <c r="AO67" i="12"/>
  <c r="AG68" i="12"/>
  <c r="AG74" i="12" s="1"/>
  <c r="AG67" i="12"/>
  <c r="BK10" i="12"/>
  <c r="AU9" i="12"/>
  <c r="AE9" i="12"/>
  <c r="AX7" i="12"/>
  <c r="AX9" i="12" s="1"/>
  <c r="AX13" i="12"/>
  <c r="AH7" i="12"/>
  <c r="AH13" i="12"/>
  <c r="AH11" i="12"/>
  <c r="BD7" i="12"/>
  <c r="BD9" i="12" s="1"/>
  <c r="BD13" i="12"/>
  <c r="AS7" i="12"/>
  <c r="AS9" i="12" s="1"/>
  <c r="AS13" i="12"/>
  <c r="AN11" i="12"/>
  <c r="AN7" i="12"/>
  <c r="AN13" i="12"/>
  <c r="BF70" i="12"/>
  <c r="BA9" i="12"/>
  <c r="AV9" i="12"/>
  <c r="AJ9" i="12"/>
  <c r="AQ5" i="8"/>
  <c r="AQ6" i="8" s="1"/>
  <c r="C41" i="8"/>
  <c r="D40" i="8" s="1"/>
  <c r="E40" i="8"/>
  <c r="E41" i="8" s="1"/>
  <c r="E42" i="8" s="1"/>
  <c r="E43" i="8" s="1"/>
  <c r="E44" i="8" s="1"/>
  <c r="E45" i="8" s="1"/>
  <c r="E46" i="8" s="1"/>
  <c r="E47" i="8" s="1"/>
  <c r="E48" i="8" s="1"/>
  <c r="E49" i="8" s="1"/>
  <c r="AP5" i="8"/>
  <c r="AP6" i="8" s="1"/>
  <c r="AP13" i="8" s="1"/>
  <c r="AO5" i="8"/>
  <c r="AO6" i="8" s="1"/>
  <c r="AX5" i="8"/>
  <c r="AX6" i="8" s="1"/>
  <c r="AX7" i="8" s="1"/>
  <c r="AW5" i="8"/>
  <c r="AW6" i="8" s="1"/>
  <c r="AW13" i="8" s="1"/>
  <c r="AV5" i="8"/>
  <c r="AV6" i="8" s="1"/>
  <c r="AU5" i="8"/>
  <c r="AU6" i="8" s="1"/>
  <c r="AT5" i="8"/>
  <c r="AT6" i="8" s="1"/>
  <c r="AT13" i="8" s="1"/>
  <c r="AS5" i="8"/>
  <c r="AS6" i="8" s="1"/>
  <c r="AS13" i="8" s="1"/>
  <c r="AR5" i="8"/>
  <c r="AR6" i="8" s="1"/>
  <c r="Z77" i="8"/>
  <c r="BL65" i="8"/>
  <c r="BL66" i="8" s="1"/>
  <c r="BL72" i="8"/>
  <c r="BK65" i="8"/>
  <c r="BK72" i="8"/>
  <c r="BJ65" i="8"/>
  <c r="BJ66" i="8" s="1"/>
  <c r="BJ72" i="8"/>
  <c r="BI65" i="8"/>
  <c r="BI66" i="8" s="1"/>
  <c r="BI72" i="8"/>
  <c r="BH65" i="8"/>
  <c r="BH66" i="8" s="1"/>
  <c r="BH72" i="8"/>
  <c r="BG65" i="8"/>
  <c r="BG66" i="8" s="1"/>
  <c r="BG72" i="8"/>
  <c r="BF65" i="8"/>
  <c r="BF66" i="8" s="1"/>
  <c r="BF72" i="8"/>
  <c r="BE65" i="8"/>
  <c r="BE66" i="8" s="1"/>
  <c r="BE72" i="8"/>
  <c r="BD65" i="8"/>
  <c r="BD66" i="8"/>
  <c r="BD72" i="8"/>
  <c r="BC65" i="8"/>
  <c r="BC66" i="8" s="1"/>
  <c r="BC72" i="8"/>
  <c r="BB65" i="8"/>
  <c r="BB66" i="8" s="1"/>
  <c r="BB72" i="8"/>
  <c r="BA65" i="8"/>
  <c r="BA66" i="8" s="1"/>
  <c r="BA72" i="8"/>
  <c r="AZ65" i="8"/>
  <c r="AZ66" i="8" s="1"/>
  <c r="AZ72" i="8"/>
  <c r="AY65" i="8"/>
  <c r="AY66" i="8" s="1"/>
  <c r="AY72" i="8"/>
  <c r="AX65" i="8"/>
  <c r="AX66" i="8" s="1"/>
  <c r="AX72" i="8"/>
  <c r="AW65" i="8"/>
  <c r="AW66" i="8" s="1"/>
  <c r="AW72" i="8"/>
  <c r="AV65" i="8"/>
  <c r="AV66" i="8" s="1"/>
  <c r="AV72" i="8"/>
  <c r="AU65" i="8"/>
  <c r="AU72" i="8"/>
  <c r="AT65" i="8"/>
  <c r="AT66" i="8" s="1"/>
  <c r="AT72" i="8"/>
  <c r="AS65" i="8"/>
  <c r="AS66" i="8" s="1"/>
  <c r="AS72" i="8"/>
  <c r="AR65" i="8"/>
  <c r="AR66" i="8" s="1"/>
  <c r="AR72" i="8"/>
  <c r="AQ65" i="8"/>
  <c r="AQ66" i="8" s="1"/>
  <c r="AQ72" i="8"/>
  <c r="AP65" i="8"/>
  <c r="AP66" i="8" s="1"/>
  <c r="AP72" i="8"/>
  <c r="AO65" i="8"/>
  <c r="AO66" i="8" s="1"/>
  <c r="AO72" i="8"/>
  <c r="AN65" i="8"/>
  <c r="AN66" i="8" s="1"/>
  <c r="AN72" i="8"/>
  <c r="AM65" i="8"/>
  <c r="AM66" i="8" s="1"/>
  <c r="AM72" i="8"/>
  <c r="AL65" i="8"/>
  <c r="AL66" i="8" s="1"/>
  <c r="AL72" i="8"/>
  <c r="AK65" i="8"/>
  <c r="AK72" i="8"/>
  <c r="AJ65" i="8"/>
  <c r="AJ66" i="8" s="1"/>
  <c r="AJ72" i="8"/>
  <c r="AI65" i="8"/>
  <c r="AI66" i="8" s="1"/>
  <c r="AI72" i="8"/>
  <c r="AH65" i="8"/>
  <c r="AH66" i="8" s="1"/>
  <c r="AH72" i="8"/>
  <c r="AG65" i="8"/>
  <c r="AG66" i="8" s="1"/>
  <c r="AG72" i="8"/>
  <c r="AF65" i="8"/>
  <c r="AF66" i="8" s="1"/>
  <c r="AF72" i="8"/>
  <c r="AE65" i="8"/>
  <c r="AE72" i="8"/>
  <c r="AD65" i="8"/>
  <c r="AD72" i="8"/>
  <c r="AC65" i="8"/>
  <c r="AC66" i="8" s="1"/>
  <c r="AC72" i="8"/>
  <c r="AB65" i="8"/>
  <c r="AB72" i="8"/>
  <c r="AH5" i="8"/>
  <c r="AH6" i="8" s="1"/>
  <c r="BL69" i="8"/>
  <c r="BK69" i="8"/>
  <c r="BJ69" i="8"/>
  <c r="BI69" i="8"/>
  <c r="BH69" i="8"/>
  <c r="BG69" i="8"/>
  <c r="BF69" i="8"/>
  <c r="BE69" i="8"/>
  <c r="BD69" i="8"/>
  <c r="BD82" i="8" s="1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BL5" i="8"/>
  <c r="BL6" i="8" s="1"/>
  <c r="BL13" i="8" s="1"/>
  <c r="BL8" i="8"/>
  <c r="Z61" i="8"/>
  <c r="Z118" i="8" s="1"/>
  <c r="BK5" i="8"/>
  <c r="BK6" i="8" s="1"/>
  <c r="BK13" i="8" s="1"/>
  <c r="BK8" i="8"/>
  <c r="BJ5" i="8"/>
  <c r="BJ6" i="8" s="1"/>
  <c r="BJ8" i="8"/>
  <c r="BI5" i="8"/>
  <c r="BI6" i="8" s="1"/>
  <c r="BI13" i="8" s="1"/>
  <c r="BI8" i="8"/>
  <c r="BH5" i="8"/>
  <c r="BH6" i="8" s="1"/>
  <c r="BH8" i="8"/>
  <c r="BG5" i="8"/>
  <c r="BG6" i="8" s="1"/>
  <c r="BG8" i="8"/>
  <c r="BF5" i="8"/>
  <c r="BF6" i="8" s="1"/>
  <c r="BF8" i="8"/>
  <c r="BE5" i="8"/>
  <c r="BE6" i="8" s="1"/>
  <c r="BE13" i="8" s="1"/>
  <c r="BE8" i="8"/>
  <c r="BD5" i="8"/>
  <c r="BD6" i="8" s="1"/>
  <c r="BD8" i="8"/>
  <c r="BC5" i="8"/>
  <c r="BC6" i="8" s="1"/>
  <c r="BC13" i="8" s="1"/>
  <c r="BC8" i="8"/>
  <c r="BB5" i="8"/>
  <c r="BB6" i="8" s="1"/>
  <c r="BB8" i="8"/>
  <c r="BA5" i="8"/>
  <c r="BA6" i="8" s="1"/>
  <c r="BA13" i="8" s="1"/>
  <c r="BA8" i="8"/>
  <c r="AZ5" i="8"/>
  <c r="AZ6" i="8" s="1"/>
  <c r="AZ8" i="8"/>
  <c r="AY5" i="8"/>
  <c r="AY6" i="8" s="1"/>
  <c r="AY8" i="8"/>
  <c r="AX8" i="8"/>
  <c r="AW8" i="8"/>
  <c r="AV8" i="8"/>
  <c r="AU8" i="8"/>
  <c r="AT8" i="8"/>
  <c r="AS8" i="8"/>
  <c r="AR8" i="8"/>
  <c r="AQ8" i="8"/>
  <c r="AP8" i="8"/>
  <c r="AO8" i="8"/>
  <c r="AN5" i="8"/>
  <c r="AN6" i="8" s="1"/>
  <c r="AN8" i="8"/>
  <c r="AM5" i="8"/>
  <c r="AM6" i="8" s="1"/>
  <c r="AM8" i="8"/>
  <c r="AL5" i="8"/>
  <c r="AL6" i="8" s="1"/>
  <c r="AL7" i="8" s="1"/>
  <c r="AL8" i="8"/>
  <c r="AK5" i="8"/>
  <c r="AK6" i="8" s="1"/>
  <c r="AK8" i="8"/>
  <c r="AJ5" i="8"/>
  <c r="AJ6" i="8" s="1"/>
  <c r="AJ13" i="8" s="1"/>
  <c r="AJ8" i="8"/>
  <c r="AI5" i="8"/>
  <c r="AI6" i="8" s="1"/>
  <c r="AI8" i="8"/>
  <c r="AH8" i="8"/>
  <c r="AG5" i="8"/>
  <c r="AG6" i="8" s="1"/>
  <c r="AG13" i="8" s="1"/>
  <c r="AG8" i="8"/>
  <c r="AF5" i="8"/>
  <c r="AF6" i="8" s="1"/>
  <c r="AF8" i="8"/>
  <c r="AE5" i="8"/>
  <c r="AE6" i="8" s="1"/>
  <c r="AE8" i="8"/>
  <c r="AD5" i="8"/>
  <c r="AD8" i="8"/>
  <c r="AC5" i="8"/>
  <c r="AC6" i="8" s="1"/>
  <c r="AC8" i="8"/>
  <c r="AB5" i="8"/>
  <c r="AB6" i="8" s="1"/>
  <c r="AB7" i="8" s="1"/>
  <c r="AB8" i="8"/>
  <c r="D49" i="8"/>
  <c r="D29" i="8"/>
  <c r="D28" i="8"/>
  <c r="D21" i="8"/>
  <c r="D20" i="8"/>
  <c r="AH75" i="12" l="1"/>
  <c r="AH76" i="12" s="1"/>
  <c r="AB70" i="12"/>
  <c r="AQ12" i="12"/>
  <c r="AQ14" i="12" s="1"/>
  <c r="AQ15" i="12" s="1"/>
  <c r="BB75" i="12"/>
  <c r="BB76" i="12" s="1"/>
  <c r="BL97" i="12"/>
  <c r="BJ74" i="12"/>
  <c r="BJ75" i="12" s="1"/>
  <c r="AR11" i="12"/>
  <c r="AM12" i="12"/>
  <c r="AM14" i="12" s="1"/>
  <c r="AM15" i="12" s="1"/>
  <c r="AF12" i="12"/>
  <c r="AF14" i="12" s="1"/>
  <c r="AF15" i="12" s="1"/>
  <c r="AF16" i="12" s="1"/>
  <c r="AF22" i="12" s="1"/>
  <c r="C42" i="8"/>
  <c r="C43" i="8" s="1"/>
  <c r="D42" i="8" s="1"/>
  <c r="AI12" i="12"/>
  <c r="AI14" i="12" s="1"/>
  <c r="AI15" i="12" s="1"/>
  <c r="AK12" i="12"/>
  <c r="AK14" i="12" s="1"/>
  <c r="AK36" i="12" s="1"/>
  <c r="AB12" i="12"/>
  <c r="AB14" i="12" s="1"/>
  <c r="AB15" i="12" s="1"/>
  <c r="AB16" i="12" s="1"/>
  <c r="AB22" i="12" s="1"/>
  <c r="D44" i="12"/>
  <c r="AQ36" i="12"/>
  <c r="D45" i="12"/>
  <c r="C47" i="12"/>
  <c r="AI76" i="12"/>
  <c r="AI77" i="12" s="1"/>
  <c r="AI83" i="12" s="1"/>
  <c r="AS10" i="12"/>
  <c r="AM16" i="12"/>
  <c r="AM22" i="12" s="1"/>
  <c r="AT76" i="12"/>
  <c r="AT97" i="12"/>
  <c r="AD76" i="12"/>
  <c r="AJ71" i="12"/>
  <c r="AJ73" i="12" s="1"/>
  <c r="BI10" i="12"/>
  <c r="BG97" i="12"/>
  <c r="BG76" i="12"/>
  <c r="BB97" i="12"/>
  <c r="BD10" i="12"/>
  <c r="BF71" i="12"/>
  <c r="BF73" i="12" s="1"/>
  <c r="BF75" i="12" s="1"/>
  <c r="BF76" i="12" s="1"/>
  <c r="AI16" i="12"/>
  <c r="AI22" i="12" s="1"/>
  <c r="AB71" i="12"/>
  <c r="AB73" i="12" s="1"/>
  <c r="AB75" i="12" s="1"/>
  <c r="AB76" i="12" s="1"/>
  <c r="AB97" i="12"/>
  <c r="AG10" i="12"/>
  <c r="AG12" i="12" s="1"/>
  <c r="AG14" i="12" s="1"/>
  <c r="AQ16" i="12"/>
  <c r="AQ22" i="12" s="1"/>
  <c r="AM71" i="12"/>
  <c r="AM73" i="12" s="1"/>
  <c r="AM75" i="12" s="1"/>
  <c r="AW71" i="12"/>
  <c r="AW73" i="12" s="1"/>
  <c r="AW75" i="12" s="1"/>
  <c r="AW76" i="12" s="1"/>
  <c r="AV10" i="12"/>
  <c r="BA10" i="12"/>
  <c r="AG70" i="12"/>
  <c r="AO70" i="12"/>
  <c r="BE71" i="12"/>
  <c r="BE73" i="12" s="1"/>
  <c r="BE75" i="12" s="1"/>
  <c r="BE97" i="12" s="1"/>
  <c r="AY71" i="12"/>
  <c r="AY73" i="12" s="1"/>
  <c r="AY75" i="12" s="1"/>
  <c r="AY97" i="12" s="1"/>
  <c r="BF9" i="12"/>
  <c r="AX76" i="12"/>
  <c r="AV76" i="12"/>
  <c r="AC70" i="12"/>
  <c r="AK70" i="12"/>
  <c r="AS70" i="12"/>
  <c r="BL10" i="12"/>
  <c r="BD77" i="12"/>
  <c r="BD83" i="12" s="1"/>
  <c r="AE36" i="12"/>
  <c r="AE10" i="12"/>
  <c r="AE12" i="12" s="1"/>
  <c r="AE14" i="12" s="1"/>
  <c r="AE15" i="12" s="1"/>
  <c r="AE97" i="12"/>
  <c r="AE71" i="12"/>
  <c r="AE73" i="12" s="1"/>
  <c r="AE75" i="12" s="1"/>
  <c r="AN71" i="12"/>
  <c r="AN73" i="12" s="1"/>
  <c r="AN75" i="12" s="1"/>
  <c r="BE10" i="12"/>
  <c r="BC10" i="12"/>
  <c r="AO15" i="12"/>
  <c r="AF97" i="12"/>
  <c r="AF71" i="12"/>
  <c r="AF73" i="12" s="1"/>
  <c r="AF75" i="12" s="1"/>
  <c r="AP77" i="12"/>
  <c r="AP83" i="12" s="1"/>
  <c r="AR71" i="12"/>
  <c r="AR73" i="12" s="1"/>
  <c r="AR75" i="12" s="1"/>
  <c r="BA70" i="12"/>
  <c r="AR9" i="12"/>
  <c r="AU71" i="12"/>
  <c r="AU73" i="12" s="1"/>
  <c r="BC71" i="12"/>
  <c r="BC73" i="12" s="1"/>
  <c r="BC75" i="12" s="1"/>
  <c r="AL10" i="12"/>
  <c r="AL12" i="12" s="1"/>
  <c r="AL14" i="12" s="1"/>
  <c r="BH10" i="12"/>
  <c r="AJ75" i="12"/>
  <c r="AJ76" i="12" s="1"/>
  <c r="AD36" i="12"/>
  <c r="AD10" i="12"/>
  <c r="AD12" i="12" s="1"/>
  <c r="AD14" i="12" s="1"/>
  <c r="AL76" i="12"/>
  <c r="AX10" i="12"/>
  <c r="AZ71" i="12"/>
  <c r="AZ73" i="12" s="1"/>
  <c r="AZ75" i="12" s="1"/>
  <c r="AZ97" i="12" s="1"/>
  <c r="BB10" i="12"/>
  <c r="AU75" i="12"/>
  <c r="AU76" i="12" s="1"/>
  <c r="AV97" i="12"/>
  <c r="AT10" i="12"/>
  <c r="BJ10" i="12"/>
  <c r="BL117" i="12"/>
  <c r="BL90" i="12"/>
  <c r="AJ10" i="12"/>
  <c r="AJ12" i="12" s="1"/>
  <c r="AJ14" i="12" s="1"/>
  <c r="AJ36" i="12" s="1"/>
  <c r="AN9" i="12"/>
  <c r="AH9" i="12"/>
  <c r="AU10" i="12"/>
  <c r="BH71" i="12"/>
  <c r="BH73" i="12" s="1"/>
  <c r="BH75" i="12" s="1"/>
  <c r="BH97" i="12" s="1"/>
  <c r="BK70" i="12"/>
  <c r="AC9" i="12"/>
  <c r="AP9" i="12"/>
  <c r="BI70" i="12"/>
  <c r="AQ71" i="12"/>
  <c r="AQ73" i="12" s="1"/>
  <c r="AQ75" i="12" s="1"/>
  <c r="AQ76" i="12" s="1"/>
  <c r="AP97" i="12"/>
  <c r="AW10" i="12"/>
  <c r="BL78" i="12"/>
  <c r="AL97" i="12"/>
  <c r="AF67" i="8"/>
  <c r="AH67" i="8"/>
  <c r="AL67" i="8"/>
  <c r="AP67" i="8"/>
  <c r="AT67" i="8"/>
  <c r="AJ67" i="8"/>
  <c r="AN67" i="8"/>
  <c r="AR67" i="8"/>
  <c r="AX82" i="8"/>
  <c r="BF82" i="8"/>
  <c r="AO21" i="8"/>
  <c r="BD21" i="8"/>
  <c r="AR21" i="8"/>
  <c r="AV21" i="8"/>
  <c r="BG82" i="8"/>
  <c r="AD21" i="8"/>
  <c r="BK82" i="8"/>
  <c r="AE82" i="8"/>
  <c r="AK82" i="8"/>
  <c r="AU82" i="8"/>
  <c r="C44" i="8"/>
  <c r="D43" i="8" s="1"/>
  <c r="AY82" i="8"/>
  <c r="AJ21" i="8"/>
  <c r="BC82" i="8"/>
  <c r="AD6" i="8"/>
  <c r="AD13" i="8" s="1"/>
  <c r="BE21" i="8"/>
  <c r="BG21" i="8"/>
  <c r="AH21" i="8"/>
  <c r="AG21" i="8"/>
  <c r="BL21" i="8"/>
  <c r="AC21" i="8"/>
  <c r="AJ7" i="8"/>
  <c r="AJ9" i="8" s="1"/>
  <c r="AL21" i="8"/>
  <c r="AW21" i="8"/>
  <c r="AZ21" i="8"/>
  <c r="BB21" i="8"/>
  <c r="AL82" i="8"/>
  <c r="AF82" i="8"/>
  <c r="AJ82" i="8"/>
  <c r="AN82" i="8"/>
  <c r="AR82" i="8"/>
  <c r="AV82" i="8"/>
  <c r="AZ82" i="8"/>
  <c r="BH82" i="8"/>
  <c r="BL82" i="8"/>
  <c r="BB82" i="8"/>
  <c r="AN21" i="8"/>
  <c r="AW82" i="8"/>
  <c r="AO82" i="8"/>
  <c r="AH82" i="8"/>
  <c r="AQ82" i="8"/>
  <c r="BJ82" i="8"/>
  <c r="AF68" i="8"/>
  <c r="AH68" i="8"/>
  <c r="AH74" i="8" s="1"/>
  <c r="AJ68" i="8"/>
  <c r="AL68" i="8"/>
  <c r="AN68" i="8"/>
  <c r="AP68" i="8"/>
  <c r="AP74" i="8" s="1"/>
  <c r="AR68" i="8"/>
  <c r="AT68" i="8"/>
  <c r="AS21" i="8"/>
  <c r="AM82" i="8"/>
  <c r="AG82" i="8"/>
  <c r="AS82" i="8"/>
  <c r="BH21" i="8"/>
  <c r="BA21" i="8"/>
  <c r="BJ21" i="8"/>
  <c r="AI82" i="8"/>
  <c r="AT82" i="8"/>
  <c r="AE66" i="8"/>
  <c r="AE68" i="8" s="1"/>
  <c r="AK66" i="8"/>
  <c r="AK68" i="8" s="1"/>
  <c r="AU66" i="8"/>
  <c r="BK66" i="8"/>
  <c r="AM21" i="8"/>
  <c r="AI21" i="8"/>
  <c r="AC82" i="8"/>
  <c r="AU21" i="8"/>
  <c r="AB21" i="8"/>
  <c r="AK21" i="8"/>
  <c r="BI21" i="8"/>
  <c r="BI82" i="8"/>
  <c r="AE21" i="8"/>
  <c r="AP21" i="8"/>
  <c r="AT21" i="8"/>
  <c r="AX21" i="8"/>
  <c r="BF21" i="8"/>
  <c r="BE82" i="8"/>
  <c r="AF21" i="8"/>
  <c r="AQ21" i="8"/>
  <c r="AY21" i="8"/>
  <c r="BC21" i="8"/>
  <c r="BK21" i="8"/>
  <c r="AP82" i="8"/>
  <c r="BA82" i="8"/>
  <c r="AT7" i="8"/>
  <c r="AT9" i="8" s="1"/>
  <c r="AT10" i="8" s="1"/>
  <c r="AE7" i="8"/>
  <c r="AE9" i="8" s="1"/>
  <c r="AE13" i="8"/>
  <c r="BG7" i="8"/>
  <c r="BG13" i="8"/>
  <c r="AI13" i="8"/>
  <c r="AI7" i="8"/>
  <c r="AI9" i="8" s="1"/>
  <c r="AN7" i="8"/>
  <c r="AN13" i="8"/>
  <c r="AQ7" i="8"/>
  <c r="AQ9" i="8" s="1"/>
  <c r="AQ13" i="8"/>
  <c r="AL9" i="8"/>
  <c r="AL13" i="8"/>
  <c r="AZ13" i="8"/>
  <c r="AZ7" i="8"/>
  <c r="AZ9" i="8" s="1"/>
  <c r="AY7" i="8"/>
  <c r="AY9" i="8" s="1"/>
  <c r="AY13" i="8"/>
  <c r="BF13" i="8"/>
  <c r="BF7" i="8"/>
  <c r="BF9" i="8" s="1"/>
  <c r="BL7" i="8"/>
  <c r="BL9" i="8" s="1"/>
  <c r="AF13" i="8"/>
  <c r="AF7" i="8"/>
  <c r="AF9" i="8" s="1"/>
  <c r="BE7" i="8"/>
  <c r="BE9" i="8" s="1"/>
  <c r="BH13" i="8"/>
  <c r="BH7" i="8"/>
  <c r="AK13" i="8"/>
  <c r="AK7" i="8"/>
  <c r="AK9" i="8" s="1"/>
  <c r="BC7" i="8"/>
  <c r="BD13" i="8"/>
  <c r="BD7" i="8"/>
  <c r="BD9" i="8" s="1"/>
  <c r="BK7" i="8"/>
  <c r="AC7" i="8"/>
  <c r="AC13" i="8"/>
  <c r="AG7" i="8"/>
  <c r="AM13" i="8"/>
  <c r="AM7" i="8"/>
  <c r="AM9" i="8" s="1"/>
  <c r="BA7" i="8"/>
  <c r="BB13" i="8"/>
  <c r="BB7" i="8"/>
  <c r="BI7" i="8"/>
  <c r="BJ13" i="8"/>
  <c r="BJ7" i="8"/>
  <c r="BJ9" i="8" s="1"/>
  <c r="AD66" i="8"/>
  <c r="AD82" i="8"/>
  <c r="AB9" i="8"/>
  <c r="AB13" i="8"/>
  <c r="AH7" i="8"/>
  <c r="AH13" i="8"/>
  <c r="AB66" i="8"/>
  <c r="AB82" i="8"/>
  <c r="AC68" i="8"/>
  <c r="AC74" i="8" s="1"/>
  <c r="AC67" i="8"/>
  <c r="AU7" i="8"/>
  <c r="AU13" i="8"/>
  <c r="AV13" i="8"/>
  <c r="AV7" i="8"/>
  <c r="AV9" i="8" s="1"/>
  <c r="AG68" i="8"/>
  <c r="AG74" i="8" s="1"/>
  <c r="AG67" i="8"/>
  <c r="AI68" i="8"/>
  <c r="AI74" i="8" s="1"/>
  <c r="AI67" i="8"/>
  <c r="AM68" i="8"/>
  <c r="AM74" i="8" s="1"/>
  <c r="AM67" i="8"/>
  <c r="AO68" i="8"/>
  <c r="AO74" i="8" s="1"/>
  <c r="AO67" i="8"/>
  <c r="AQ68" i="8"/>
  <c r="AQ74" i="8" s="1"/>
  <c r="AQ67" i="8"/>
  <c r="AS68" i="8"/>
  <c r="AS74" i="8" s="1"/>
  <c r="AS67" i="8"/>
  <c r="AR13" i="8"/>
  <c r="AR7" i="8"/>
  <c r="AX13" i="8"/>
  <c r="AX9" i="8"/>
  <c r="AV68" i="8"/>
  <c r="AV74" i="8" s="1"/>
  <c r="AW68" i="8"/>
  <c r="AW74" i="8" s="1"/>
  <c r="AX68" i="8"/>
  <c r="AX74" i="8" s="1"/>
  <c r="AY68" i="8"/>
  <c r="AY74" i="8" s="1"/>
  <c r="AZ68" i="8"/>
  <c r="AZ74" i="8" s="1"/>
  <c r="BA68" i="8"/>
  <c r="BA74" i="8" s="1"/>
  <c r="BB68" i="8"/>
  <c r="BB74" i="8" s="1"/>
  <c r="BC68" i="8"/>
  <c r="BC74" i="8" s="1"/>
  <c r="BD68" i="8"/>
  <c r="BD74" i="8" s="1"/>
  <c r="BE68" i="8"/>
  <c r="BE74" i="8" s="1"/>
  <c r="BF68" i="8"/>
  <c r="BF74" i="8" s="1"/>
  <c r="BG68" i="8"/>
  <c r="BG74" i="8" s="1"/>
  <c r="BH68" i="8"/>
  <c r="BH74" i="8" s="1"/>
  <c r="BI68" i="8"/>
  <c r="BI74" i="8" s="1"/>
  <c r="BJ68" i="8"/>
  <c r="BJ74" i="8" s="1"/>
  <c r="BL68" i="8"/>
  <c r="BL74" i="8" s="1"/>
  <c r="AO7" i="8"/>
  <c r="AO9" i="8" s="1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BL67" i="8"/>
  <c r="AS7" i="8"/>
  <c r="AS9" i="8" s="1"/>
  <c r="AW7" i="8"/>
  <c r="AO13" i="8"/>
  <c r="AP7" i="8"/>
  <c r="D41" i="8" l="1"/>
  <c r="BJ97" i="12"/>
  <c r="BJ76" i="12"/>
  <c r="BJ77" i="12" s="1"/>
  <c r="BJ83" i="12" s="1"/>
  <c r="AM36" i="12"/>
  <c r="AI36" i="12"/>
  <c r="AK15" i="12"/>
  <c r="AK16" i="12" s="1"/>
  <c r="AK22" i="12" s="1"/>
  <c r="AV11" i="12"/>
  <c r="AV12" i="12" s="1"/>
  <c r="AV14" i="12" s="1"/>
  <c r="AU11" i="12"/>
  <c r="AU12" i="12" s="1"/>
  <c r="AU14" i="12" s="1"/>
  <c r="AS11" i="12"/>
  <c r="AS12" i="12" s="1"/>
  <c r="AS14" i="12" s="1"/>
  <c r="AT11" i="12"/>
  <c r="AT12" i="12" s="1"/>
  <c r="AT14" i="12" s="1"/>
  <c r="AT15" i="12" s="1"/>
  <c r="AT16" i="12" s="1"/>
  <c r="AT22" i="12" s="1"/>
  <c r="AW11" i="12"/>
  <c r="AW12" i="12" s="1"/>
  <c r="AW14" i="12" s="1"/>
  <c r="C48" i="12"/>
  <c r="AX11" i="12" s="1"/>
  <c r="AX12" i="12" s="1"/>
  <c r="AX14" i="12" s="1"/>
  <c r="D46" i="12"/>
  <c r="AI78" i="12"/>
  <c r="AI79" i="12" s="1"/>
  <c r="AI84" i="12" s="1"/>
  <c r="AZ76" i="12"/>
  <c r="AZ77" i="12" s="1"/>
  <c r="AZ83" i="12" s="1"/>
  <c r="AY76" i="12"/>
  <c r="AY77" i="12" s="1"/>
  <c r="BD78" i="12"/>
  <c r="BD79" i="12" s="1"/>
  <c r="BD84" i="12" s="1"/>
  <c r="AP78" i="12"/>
  <c r="AP79" i="12" s="1"/>
  <c r="AP84" i="12" s="1"/>
  <c r="AL15" i="12"/>
  <c r="AL36" i="12"/>
  <c r="AG15" i="12"/>
  <c r="AG36" i="12"/>
  <c r="AJ77" i="12"/>
  <c r="AJ78" i="12" s="1"/>
  <c r="BC97" i="12"/>
  <c r="BC76" i="12"/>
  <c r="AN76" i="12"/>
  <c r="AN97" i="12"/>
  <c r="AD15" i="12"/>
  <c r="AU77" i="12"/>
  <c r="AU83" i="12" s="1"/>
  <c r="AF76" i="12"/>
  <c r="AM97" i="12"/>
  <c r="AM76" i="12"/>
  <c r="BL79" i="12"/>
  <c r="BL84" i="12" s="1"/>
  <c r="AQ77" i="12"/>
  <c r="AQ78" i="12" s="1"/>
  <c r="AS71" i="12"/>
  <c r="AS73" i="12" s="1"/>
  <c r="AS75" i="12" s="1"/>
  <c r="AS97" i="12" s="1"/>
  <c r="BF10" i="12"/>
  <c r="AF59" i="12"/>
  <c r="AF29" i="12"/>
  <c r="AU97" i="12"/>
  <c r="AR97" i="12"/>
  <c r="AO16" i="12"/>
  <c r="AO22" i="12" s="1"/>
  <c r="AE76" i="12"/>
  <c r="AC97" i="12"/>
  <c r="AC71" i="12"/>
  <c r="AC73" i="12" s="1"/>
  <c r="AC75" i="12" s="1"/>
  <c r="AC76" i="12" s="1"/>
  <c r="AV77" i="12"/>
  <c r="AV83" i="12" s="1"/>
  <c r="AG97" i="12"/>
  <c r="AG71" i="12"/>
  <c r="AG73" i="12" s="1"/>
  <c r="AG75" i="12" s="1"/>
  <c r="AG76" i="12" s="1"/>
  <c r="AQ59" i="12"/>
  <c r="AQ38" i="12"/>
  <c r="AQ29" i="12"/>
  <c r="AI59" i="12"/>
  <c r="AI29" i="12"/>
  <c r="AT77" i="12"/>
  <c r="AT83" i="12" s="1"/>
  <c r="AE16" i="12"/>
  <c r="AE17" i="12" s="1"/>
  <c r="AX77" i="12"/>
  <c r="AX83" i="12" s="1"/>
  <c r="AB59" i="12"/>
  <c r="AB29" i="12"/>
  <c r="BI71" i="12"/>
  <c r="BI73" i="12" s="1"/>
  <c r="BI75" i="12" s="1"/>
  <c r="BI97" i="12" s="1"/>
  <c r="AP10" i="12"/>
  <c r="AP12" i="12" s="1"/>
  <c r="AP14" i="12" s="1"/>
  <c r="AP36" i="12" s="1"/>
  <c r="BK71" i="12"/>
  <c r="BK73" i="12" s="1"/>
  <c r="BK75" i="12" s="1"/>
  <c r="BK97" i="12" s="1"/>
  <c r="AN10" i="12"/>
  <c r="AN12" i="12" s="1"/>
  <c r="AN14" i="12" s="1"/>
  <c r="AN36" i="12" s="1"/>
  <c r="AR10" i="12"/>
  <c r="AR12" i="12" s="1"/>
  <c r="AR14" i="12" s="1"/>
  <c r="AR76" i="12"/>
  <c r="BD117" i="12"/>
  <c r="BD90" i="12"/>
  <c r="BE76" i="12"/>
  <c r="AB17" i="12"/>
  <c r="AQ17" i="12"/>
  <c r="AI17" i="12"/>
  <c r="AD77" i="12"/>
  <c r="AD83" i="12" s="1"/>
  <c r="AL77" i="12"/>
  <c r="AL83" i="12" s="1"/>
  <c r="BA71" i="12"/>
  <c r="BA73" i="12" s="1"/>
  <c r="BA75" i="12" s="1"/>
  <c r="BA97" i="12" s="1"/>
  <c r="AW77" i="12"/>
  <c r="AW83" i="12" s="1"/>
  <c r="AB77" i="12"/>
  <c r="AB83" i="12" s="1"/>
  <c r="BF77" i="12"/>
  <c r="BF83" i="12" s="1"/>
  <c r="AP117" i="12"/>
  <c r="AP90" i="12"/>
  <c r="AJ97" i="12"/>
  <c r="AM29" i="12"/>
  <c r="AM59" i="12"/>
  <c r="AQ97" i="12"/>
  <c r="AH77" i="12"/>
  <c r="AH83" i="12" s="1"/>
  <c r="AC36" i="12"/>
  <c r="AC10" i="12"/>
  <c r="AC12" i="12" s="1"/>
  <c r="AC14" i="12" s="1"/>
  <c r="BH76" i="12"/>
  <c r="AH10" i="12"/>
  <c r="AH12" i="12" s="1"/>
  <c r="AH14" i="12" s="1"/>
  <c r="AH15" i="12" s="1"/>
  <c r="AJ15" i="12"/>
  <c r="AI90" i="12"/>
  <c r="AI117" i="12"/>
  <c r="AK71" i="12"/>
  <c r="AK73" i="12" s="1"/>
  <c r="AK75" i="12" s="1"/>
  <c r="AO71" i="12"/>
  <c r="AO73" i="12" s="1"/>
  <c r="AO75" i="12" s="1"/>
  <c r="AO97" i="12" s="1"/>
  <c r="AW97" i="12"/>
  <c r="AF17" i="12"/>
  <c r="BF97" i="12"/>
  <c r="BB77" i="12"/>
  <c r="BB83" i="12" s="1"/>
  <c r="BG77" i="12"/>
  <c r="BG83" i="12" s="1"/>
  <c r="AM17" i="12"/>
  <c r="C45" i="8"/>
  <c r="AO11" i="8" s="1"/>
  <c r="AT70" i="8"/>
  <c r="AF70" i="8"/>
  <c r="AF97" i="8" s="1"/>
  <c r="AL70" i="8"/>
  <c r="AL71" i="8" s="1"/>
  <c r="AL73" i="8" s="1"/>
  <c r="AN70" i="8"/>
  <c r="AN71" i="8" s="1"/>
  <c r="AN73" i="8" s="1"/>
  <c r="AN74" i="8"/>
  <c r="AK74" i="8"/>
  <c r="AR70" i="8"/>
  <c r="AR71" i="8" s="1"/>
  <c r="AR73" i="8" s="1"/>
  <c r="AE74" i="8"/>
  <c r="AP70" i="8"/>
  <c r="AP71" i="8" s="1"/>
  <c r="AP73" i="8" s="1"/>
  <c r="AP75" i="8" s="1"/>
  <c r="AH70" i="8"/>
  <c r="AH71" i="8" s="1"/>
  <c r="AH73" i="8" s="1"/>
  <c r="AH75" i="8" s="1"/>
  <c r="AH97" i="8" s="1"/>
  <c r="AT74" i="8"/>
  <c r="AL74" i="8"/>
  <c r="AF74" i="8"/>
  <c r="AJ70" i="8"/>
  <c r="AJ71" i="8" s="1"/>
  <c r="AJ73" i="8" s="1"/>
  <c r="BK68" i="8"/>
  <c r="BK74" i="8" s="1"/>
  <c r="AR74" i="8"/>
  <c r="AJ74" i="8"/>
  <c r="AH11" i="8"/>
  <c r="AK11" i="8"/>
  <c r="AI11" i="8"/>
  <c r="BK67" i="8"/>
  <c r="AJ11" i="8"/>
  <c r="AC11" i="8"/>
  <c r="AF11" i="8"/>
  <c r="AM11" i="8"/>
  <c r="AE11" i="8"/>
  <c r="AK67" i="8"/>
  <c r="AK70" i="8" s="1"/>
  <c r="AB11" i="8"/>
  <c r="AG11" i="8"/>
  <c r="AL11" i="8"/>
  <c r="AN11" i="8"/>
  <c r="AU67" i="8"/>
  <c r="AD11" i="8"/>
  <c r="AU68" i="8"/>
  <c r="AU74" i="8" s="1"/>
  <c r="AD7" i="8"/>
  <c r="AD9" i="8" s="1"/>
  <c r="AD10" i="8" s="1"/>
  <c r="AC70" i="8"/>
  <c r="AC71" i="8" s="1"/>
  <c r="AC73" i="8" s="1"/>
  <c r="AC75" i="8" s="1"/>
  <c r="AC76" i="8" s="1"/>
  <c r="AE67" i="8"/>
  <c r="AE70" i="8"/>
  <c r="AE71" i="8" s="1"/>
  <c r="AE73" i="8" s="1"/>
  <c r="AM10" i="8"/>
  <c r="BF10" i="8"/>
  <c r="AF10" i="8"/>
  <c r="AF36" i="8"/>
  <c r="AI10" i="8"/>
  <c r="AC97" i="8"/>
  <c r="AP9" i="8"/>
  <c r="BL70" i="8"/>
  <c r="BH70" i="8"/>
  <c r="BD70" i="8"/>
  <c r="AZ70" i="8"/>
  <c r="AV70" i="8"/>
  <c r="AH9" i="8"/>
  <c r="BJ10" i="8"/>
  <c r="BA9" i="8"/>
  <c r="AG9" i="8"/>
  <c r="BD10" i="8"/>
  <c r="AK10" i="8"/>
  <c r="BL10" i="8"/>
  <c r="AZ10" i="8"/>
  <c r="AS10" i="8"/>
  <c r="BG70" i="8"/>
  <c r="BC70" i="8"/>
  <c r="AY70" i="8"/>
  <c r="AO10" i="8"/>
  <c r="AS70" i="8"/>
  <c r="AQ70" i="8"/>
  <c r="AO70" i="8"/>
  <c r="AM70" i="8"/>
  <c r="AI70" i="8"/>
  <c r="AG70" i="8"/>
  <c r="AB68" i="8"/>
  <c r="AB74" i="8" s="1"/>
  <c r="AB67" i="8"/>
  <c r="AB10" i="8"/>
  <c r="AB36" i="8"/>
  <c r="AJ10" i="8"/>
  <c r="AC9" i="8"/>
  <c r="C46" i="8"/>
  <c r="D44" i="8"/>
  <c r="AN9" i="8"/>
  <c r="BG9" i="8"/>
  <c r="AW9" i="8"/>
  <c r="BJ70" i="8"/>
  <c r="BF70" i="8"/>
  <c r="BB70" i="8"/>
  <c r="AX70" i="8"/>
  <c r="AV10" i="8"/>
  <c r="BI9" i="8"/>
  <c r="BB9" i="8"/>
  <c r="BC9" i="8"/>
  <c r="BH9" i="8"/>
  <c r="AY10" i="8"/>
  <c r="AL10" i="8"/>
  <c r="AQ10" i="8"/>
  <c r="AE10" i="8"/>
  <c r="AE36" i="8"/>
  <c r="BI70" i="8"/>
  <c r="BE70" i="8"/>
  <c r="BA70" i="8"/>
  <c r="AW70" i="8"/>
  <c r="AX10" i="8"/>
  <c r="AR9" i="8"/>
  <c r="AT71" i="8"/>
  <c r="AT73" i="8" s="1"/>
  <c r="AF71" i="8"/>
  <c r="AF73" i="8" s="1"/>
  <c r="AU9" i="8"/>
  <c r="AD68" i="8"/>
  <c r="AD74" i="8" s="1"/>
  <c r="AD67" i="8"/>
  <c r="BK9" i="8"/>
  <c r="BE10" i="8"/>
  <c r="AO12" i="8" l="1"/>
  <c r="AO14" i="8" s="1"/>
  <c r="AY11" i="12"/>
  <c r="AY12" i="12" s="1"/>
  <c r="AY14" i="12" s="1"/>
  <c r="AY15" i="12" s="1"/>
  <c r="AY16" i="12" s="1"/>
  <c r="AY22" i="12" s="1"/>
  <c r="AW15" i="12"/>
  <c r="AW16" i="12" s="1"/>
  <c r="AW22" i="12" s="1"/>
  <c r="AW59" i="12" s="1"/>
  <c r="AW36" i="12"/>
  <c r="AX36" i="12"/>
  <c r="AX15" i="12"/>
  <c r="AX16" i="12" s="1"/>
  <c r="AX22" i="12" s="1"/>
  <c r="AV36" i="12"/>
  <c r="AV15" i="12"/>
  <c r="AV16" i="12" s="1"/>
  <c r="AV22" i="12" s="1"/>
  <c r="AS36" i="12"/>
  <c r="AS15" i="12"/>
  <c r="AS16" i="12" s="1"/>
  <c r="AS22" i="12" s="1"/>
  <c r="AS29" i="12" s="1"/>
  <c r="AP15" i="12"/>
  <c r="AP16" i="12" s="1"/>
  <c r="AT36" i="12"/>
  <c r="AU15" i="12"/>
  <c r="AU16" i="12" s="1"/>
  <c r="AU17" i="12" s="1"/>
  <c r="AU18" i="12" s="1"/>
  <c r="AU23" i="12" s="1"/>
  <c r="AU36" i="12"/>
  <c r="D47" i="12"/>
  <c r="C49" i="12"/>
  <c r="AZ11" i="12" s="1"/>
  <c r="AZ12" i="12" s="1"/>
  <c r="AZ14" i="12" s="1"/>
  <c r="AE22" i="12"/>
  <c r="AE29" i="12" s="1"/>
  <c r="AO17" i="12"/>
  <c r="AO18" i="12" s="1"/>
  <c r="AO23" i="12" s="1"/>
  <c r="BG78" i="12"/>
  <c r="BG79" i="12" s="1"/>
  <c r="BG84" i="12" s="1"/>
  <c r="AY78" i="12"/>
  <c r="AY79" i="12" s="1"/>
  <c r="AY84" i="12" s="1"/>
  <c r="AY83" i="12"/>
  <c r="AY90" i="12" s="1"/>
  <c r="BD80" i="12"/>
  <c r="BD85" i="12" s="1"/>
  <c r="BD93" i="12" s="1"/>
  <c r="AL78" i="12"/>
  <c r="AL79" i="12" s="1"/>
  <c r="AL84" i="12" s="1"/>
  <c r="AH78" i="12"/>
  <c r="AH79" i="12" s="1"/>
  <c r="AH84" i="12" s="1"/>
  <c r="AB78" i="12"/>
  <c r="AB79" i="12" s="1"/>
  <c r="AB84" i="12" s="1"/>
  <c r="AD78" i="12"/>
  <c r="AD79" i="12" s="1"/>
  <c r="AD84" i="12" s="1"/>
  <c r="AJ83" i="12"/>
  <c r="AJ90" i="12" s="1"/>
  <c r="AS76" i="12"/>
  <c r="AS77" i="12" s="1"/>
  <c r="AV78" i="12"/>
  <c r="AV79" i="12" s="1"/>
  <c r="AV84" i="12" s="1"/>
  <c r="AP80" i="12"/>
  <c r="AP85" i="12" s="1"/>
  <c r="AP93" i="12" s="1"/>
  <c r="AW78" i="12"/>
  <c r="AW79" i="12" s="1"/>
  <c r="AW84" i="12" s="1"/>
  <c r="AU78" i="12"/>
  <c r="AU79" i="12" s="1"/>
  <c r="AZ78" i="12"/>
  <c r="AZ79" i="12" s="1"/>
  <c r="AZ84" i="12" s="1"/>
  <c r="BF117" i="12"/>
  <c r="BF90" i="12"/>
  <c r="AG77" i="12"/>
  <c r="AG78" i="12" s="1"/>
  <c r="AQ79" i="12"/>
  <c r="AQ84" i="12" s="1"/>
  <c r="AJ79" i="12"/>
  <c r="AJ84" i="12" s="1"/>
  <c r="AZ117" i="12"/>
  <c r="AZ90" i="12"/>
  <c r="AW90" i="12"/>
  <c r="AW117" i="12"/>
  <c r="AH16" i="12"/>
  <c r="AH17" i="12" s="1"/>
  <c r="AB18" i="12"/>
  <c r="AB23" i="12" s="1"/>
  <c r="AT117" i="12"/>
  <c r="AT90" i="12"/>
  <c r="AE77" i="12"/>
  <c r="AE83" i="12" s="1"/>
  <c r="AF18" i="12"/>
  <c r="AF23" i="12" s="1"/>
  <c r="AK29" i="12"/>
  <c r="AK59" i="12"/>
  <c r="AK97" i="12"/>
  <c r="AJ16" i="12"/>
  <c r="AJ22" i="12" s="1"/>
  <c r="BF78" i="12"/>
  <c r="BA76" i="12"/>
  <c r="AI18" i="12"/>
  <c r="AI23" i="12" s="1"/>
  <c r="BE77" i="12"/>
  <c r="BE83" i="12" s="1"/>
  <c r="AR15" i="12"/>
  <c r="AN15" i="12"/>
  <c r="AQ83" i="12"/>
  <c r="AX78" i="12"/>
  <c r="AC77" i="12"/>
  <c r="AC78" i="12" s="1"/>
  <c r="AI94" i="12"/>
  <c r="AI89" i="12"/>
  <c r="AI88" i="12" s="1"/>
  <c r="BL89" i="12"/>
  <c r="BL88" i="12" s="1"/>
  <c r="BL94" i="12"/>
  <c r="AF77" i="12"/>
  <c r="AF83" i="12" s="1"/>
  <c r="BB117" i="12"/>
  <c r="BB90" i="12"/>
  <c r="AE18" i="12"/>
  <c r="AE23" i="12" s="1"/>
  <c r="AM77" i="12"/>
  <c r="AM83" i="12" s="1"/>
  <c r="AG16" i="12"/>
  <c r="AG22" i="12" s="1"/>
  <c r="BG90" i="12"/>
  <c r="BG117" i="12"/>
  <c r="AO76" i="12"/>
  <c r="AK17" i="12"/>
  <c r="BH77" i="12"/>
  <c r="BH83" i="12" s="1"/>
  <c r="AH117" i="12"/>
  <c r="AH90" i="12"/>
  <c r="AB117" i="12"/>
  <c r="AB90" i="12"/>
  <c r="BD89" i="12"/>
  <c r="BD88" i="12" s="1"/>
  <c r="BD94" i="12"/>
  <c r="AD117" i="12"/>
  <c r="AD90" i="12"/>
  <c r="AQ18" i="12"/>
  <c r="AQ23" i="12" s="1"/>
  <c r="AR36" i="12"/>
  <c r="AV117" i="12"/>
  <c r="AV90" i="12"/>
  <c r="AP89" i="12"/>
  <c r="AP88" i="12" s="1"/>
  <c r="AP94" i="12"/>
  <c r="AD16" i="12"/>
  <c r="AD22" i="12" s="1"/>
  <c r="AN77" i="12"/>
  <c r="AN83" i="12" s="1"/>
  <c r="AL16" i="12"/>
  <c r="AL22" i="12" s="1"/>
  <c r="AM18" i="12"/>
  <c r="AM23" i="12" s="1"/>
  <c r="BJ117" i="12"/>
  <c r="BJ90" i="12"/>
  <c r="AT59" i="12"/>
  <c r="AT38" i="12"/>
  <c r="AT29" i="12"/>
  <c r="BB78" i="12"/>
  <c r="BJ78" i="12"/>
  <c r="AK76" i="12"/>
  <c r="AH36" i="12"/>
  <c r="AC15" i="12"/>
  <c r="AL117" i="12"/>
  <c r="AL90" i="12"/>
  <c r="AR77" i="12"/>
  <c r="AR83" i="12" s="1"/>
  <c r="BK76" i="12"/>
  <c r="BI76" i="12"/>
  <c r="AX117" i="12"/>
  <c r="AX90" i="12"/>
  <c r="AT17" i="12"/>
  <c r="AT78" i="12"/>
  <c r="AO59" i="12"/>
  <c r="AO38" i="12"/>
  <c r="AO29" i="12"/>
  <c r="AI80" i="12"/>
  <c r="AI85" i="12" s="1"/>
  <c r="BL80" i="12"/>
  <c r="BL85" i="12" s="1"/>
  <c r="BL93" i="12" s="1"/>
  <c r="AU90" i="12"/>
  <c r="AU117" i="12"/>
  <c r="BC77" i="12"/>
  <c r="BC83" i="12" s="1"/>
  <c r="AE75" i="8"/>
  <c r="AE76" i="8" s="1"/>
  <c r="AE77" i="8" s="1"/>
  <c r="AE83" i="8" s="1"/>
  <c r="AL75" i="8"/>
  <c r="AL97" i="8" s="1"/>
  <c r="AR75" i="8"/>
  <c r="AR76" i="8" s="1"/>
  <c r="AR77" i="8" s="1"/>
  <c r="AR83" i="8" s="1"/>
  <c r="BK70" i="8"/>
  <c r="BK71" i="8" s="1"/>
  <c r="BK73" i="8" s="1"/>
  <c r="BK75" i="8" s="1"/>
  <c r="BK76" i="8" s="1"/>
  <c r="AJ75" i="8"/>
  <c r="AJ97" i="8" s="1"/>
  <c r="AF75" i="8"/>
  <c r="AF76" i="8" s="1"/>
  <c r="AN75" i="8"/>
  <c r="AN97" i="8" s="1"/>
  <c r="AT75" i="8"/>
  <c r="AT76" i="8" s="1"/>
  <c r="AU70" i="8"/>
  <c r="AU71" i="8" s="1"/>
  <c r="AU73" i="8" s="1"/>
  <c r="AU75" i="8" s="1"/>
  <c r="AU97" i="8" s="1"/>
  <c r="AK12" i="8"/>
  <c r="AK14" i="8" s="1"/>
  <c r="AK15" i="8" s="1"/>
  <c r="AK16" i="8" s="1"/>
  <c r="AK22" i="8" s="1"/>
  <c r="AM12" i="8"/>
  <c r="AM14" i="8" s="1"/>
  <c r="AM15" i="8" s="1"/>
  <c r="AM16" i="8" s="1"/>
  <c r="AM22" i="8" s="1"/>
  <c r="AI12" i="8"/>
  <c r="AI14" i="8" s="1"/>
  <c r="AI15" i="8" s="1"/>
  <c r="AE12" i="8"/>
  <c r="AE14" i="8" s="1"/>
  <c r="AE15" i="8" s="1"/>
  <c r="AF12" i="8"/>
  <c r="AF14" i="8" s="1"/>
  <c r="AF15" i="8" s="1"/>
  <c r="AF16" i="8" s="1"/>
  <c r="AF22" i="8" s="1"/>
  <c r="AB12" i="8"/>
  <c r="AB14" i="8" s="1"/>
  <c r="AB15" i="8" s="1"/>
  <c r="AL12" i="8"/>
  <c r="AL14" i="8" s="1"/>
  <c r="AL36" i="8" s="1"/>
  <c r="AJ12" i="8"/>
  <c r="AJ14" i="8" s="1"/>
  <c r="AJ15" i="8" s="1"/>
  <c r="AD12" i="8"/>
  <c r="AD14" i="8" s="1"/>
  <c r="AD15" i="8" s="1"/>
  <c r="AD16" i="8" s="1"/>
  <c r="AD17" i="8" s="1"/>
  <c r="AD70" i="8"/>
  <c r="AD71" i="8" s="1"/>
  <c r="AD73" i="8" s="1"/>
  <c r="AD75" i="8" s="1"/>
  <c r="AD36" i="8"/>
  <c r="AE97" i="8"/>
  <c r="AP76" i="8"/>
  <c r="AP97" i="8"/>
  <c r="AO36" i="8"/>
  <c r="AO15" i="8"/>
  <c r="AH76" i="8"/>
  <c r="AU10" i="8"/>
  <c r="AI71" i="8"/>
  <c r="AI73" i="8" s="1"/>
  <c r="AI75" i="8" s="1"/>
  <c r="AI97" i="8" s="1"/>
  <c r="AQ71" i="8"/>
  <c r="AQ73" i="8" s="1"/>
  <c r="AQ75" i="8" s="1"/>
  <c r="AQ76" i="8" s="1"/>
  <c r="BC71" i="8"/>
  <c r="BC73" i="8" s="1"/>
  <c r="BC75" i="8" s="1"/>
  <c r="BC97" i="8" s="1"/>
  <c r="AV71" i="8"/>
  <c r="AV73" i="8" s="1"/>
  <c r="AV75" i="8" s="1"/>
  <c r="AV97" i="8" s="1"/>
  <c r="BI71" i="8"/>
  <c r="BI73" i="8" s="1"/>
  <c r="BI75" i="8" s="1"/>
  <c r="BI97" i="8" s="1"/>
  <c r="BJ71" i="8"/>
  <c r="BJ73" i="8" s="1"/>
  <c r="BJ75" i="8" s="1"/>
  <c r="BJ76" i="8" s="1"/>
  <c r="AN10" i="8"/>
  <c r="AN12" i="8" s="1"/>
  <c r="AN14" i="8" s="1"/>
  <c r="AN36" i="8" s="1"/>
  <c r="C47" i="8"/>
  <c r="D45" i="8"/>
  <c r="AG10" i="8"/>
  <c r="AG12" i="8" s="1"/>
  <c r="AG14" i="8" s="1"/>
  <c r="AG36" i="8" s="1"/>
  <c r="AW71" i="8"/>
  <c r="AW73" i="8" s="1"/>
  <c r="AW75" i="8" s="1"/>
  <c r="AW97" i="8" s="1"/>
  <c r="BE71" i="8"/>
  <c r="BE73" i="8" s="1"/>
  <c r="BE75" i="8" s="1"/>
  <c r="AX71" i="8"/>
  <c r="AX73" i="8" s="1"/>
  <c r="AX75" i="8" s="1"/>
  <c r="AX97" i="8" s="1"/>
  <c r="BF71" i="8"/>
  <c r="BF73" i="8" s="1"/>
  <c r="BF75" i="8" s="1"/>
  <c r="BF76" i="8" s="1"/>
  <c r="AW10" i="8"/>
  <c r="AB70" i="8"/>
  <c r="BA10" i="8"/>
  <c r="AP10" i="8"/>
  <c r="BB10" i="8"/>
  <c r="AC10" i="8"/>
  <c r="AC12" i="8" s="1"/>
  <c r="AC14" i="8" s="1"/>
  <c r="AC15" i="8" s="1"/>
  <c r="AC36" i="8"/>
  <c r="AM71" i="8"/>
  <c r="AM73" i="8" s="1"/>
  <c r="AM75" i="8" s="1"/>
  <c r="AM76" i="8" s="1"/>
  <c r="BD71" i="8"/>
  <c r="BD73" i="8" s="1"/>
  <c r="BD75" i="8" s="1"/>
  <c r="BD97" i="8" s="1"/>
  <c r="BL71" i="8"/>
  <c r="BL73" i="8" s="1"/>
  <c r="BL75" i="8" s="1"/>
  <c r="BL76" i="8" s="1"/>
  <c r="BA71" i="8"/>
  <c r="BA73" i="8" s="1"/>
  <c r="BA75" i="8" s="1"/>
  <c r="BA76" i="8" s="1"/>
  <c r="BI10" i="8"/>
  <c r="BB71" i="8"/>
  <c r="BB73" i="8" s="1"/>
  <c r="BB75" i="8" s="1"/>
  <c r="BB97" i="8" s="1"/>
  <c r="AC77" i="8"/>
  <c r="AC83" i="8" s="1"/>
  <c r="BK10" i="8"/>
  <c r="AR10" i="8"/>
  <c r="BH10" i="8"/>
  <c r="BC10" i="8"/>
  <c r="BG10" i="8"/>
  <c r="AG97" i="8"/>
  <c r="AG71" i="8"/>
  <c r="AG73" i="8" s="1"/>
  <c r="AG75" i="8" s="1"/>
  <c r="AG76" i="8" s="1"/>
  <c r="AK71" i="8"/>
  <c r="AK73" i="8" s="1"/>
  <c r="AK75" i="8" s="1"/>
  <c r="AK97" i="8" s="1"/>
  <c r="AO71" i="8"/>
  <c r="AO73" i="8" s="1"/>
  <c r="AO75" i="8" s="1"/>
  <c r="AS71" i="8"/>
  <c r="AS73" i="8" s="1"/>
  <c r="AS75" i="8" s="1"/>
  <c r="AS76" i="8" s="1"/>
  <c r="AY71" i="8"/>
  <c r="AY73" i="8" s="1"/>
  <c r="AY75" i="8" s="1"/>
  <c r="AY97" i="8" s="1"/>
  <c r="BG71" i="8"/>
  <c r="BG73" i="8" s="1"/>
  <c r="BG75" i="8" s="1"/>
  <c r="BG76" i="8" s="1"/>
  <c r="AH10" i="8"/>
  <c r="AH12" i="8" s="1"/>
  <c r="AH14" i="8" s="1"/>
  <c r="AH36" i="8" s="1"/>
  <c r="AZ71" i="8"/>
  <c r="AZ73" i="8" s="1"/>
  <c r="AZ75" i="8" s="1"/>
  <c r="AZ97" i="8" s="1"/>
  <c r="BH71" i="8"/>
  <c r="BH73" i="8" s="1"/>
  <c r="BH75" i="8" s="1"/>
  <c r="BK11" i="12" l="1"/>
  <c r="BK12" i="12" s="1"/>
  <c r="BK14" i="12" s="1"/>
  <c r="BK36" i="12" s="1"/>
  <c r="BJ11" i="12"/>
  <c r="BJ12" i="12" s="1"/>
  <c r="BJ14" i="12" s="1"/>
  <c r="BJ15" i="12" s="1"/>
  <c r="BJ16" i="12" s="1"/>
  <c r="BF11" i="12"/>
  <c r="BF12" i="12" s="1"/>
  <c r="BF14" i="12" s="1"/>
  <c r="BF15" i="12" s="1"/>
  <c r="BF16" i="12" s="1"/>
  <c r="BF22" i="12" s="1"/>
  <c r="AY36" i="12"/>
  <c r="AW38" i="12"/>
  <c r="AE59" i="12"/>
  <c r="AU22" i="12"/>
  <c r="AU59" i="12" s="1"/>
  <c r="AS38" i="12"/>
  <c r="AW29" i="12"/>
  <c r="AW17" i="12"/>
  <c r="AW18" i="12" s="1"/>
  <c r="AW23" i="12" s="1"/>
  <c r="AS59" i="12"/>
  <c r="AP17" i="12"/>
  <c r="AP18" i="12" s="1"/>
  <c r="AP23" i="12" s="1"/>
  <c r="AP22" i="12"/>
  <c r="AP59" i="12" s="1"/>
  <c r="AS17" i="12"/>
  <c r="AS18" i="12" s="1"/>
  <c r="AS23" i="12" s="1"/>
  <c r="AY17" i="12"/>
  <c r="AY18" i="12" s="1"/>
  <c r="AY23" i="12" s="1"/>
  <c r="BA11" i="12"/>
  <c r="BA12" i="12" s="1"/>
  <c r="BA14" i="12" s="1"/>
  <c r="BE11" i="12"/>
  <c r="BE12" i="12" s="1"/>
  <c r="BE14" i="12" s="1"/>
  <c r="D48" i="12"/>
  <c r="BC11" i="12"/>
  <c r="BC12" i="12" s="1"/>
  <c r="BC14" i="12" s="1"/>
  <c r="BI11" i="12"/>
  <c r="BI12" i="12" s="1"/>
  <c r="BI14" i="12" s="1"/>
  <c r="BB11" i="12"/>
  <c r="BB12" i="12" s="1"/>
  <c r="BB14" i="12" s="1"/>
  <c r="BD11" i="12"/>
  <c r="BD12" i="12" s="1"/>
  <c r="BD14" i="12" s="1"/>
  <c r="BL11" i="12"/>
  <c r="BL12" i="12" s="1"/>
  <c r="BL14" i="12" s="1"/>
  <c r="BH11" i="12"/>
  <c r="BH12" i="12" s="1"/>
  <c r="BH14" i="12" s="1"/>
  <c r="BG11" i="12"/>
  <c r="BG12" i="12" s="1"/>
  <c r="BG14" i="12" s="1"/>
  <c r="AZ36" i="12"/>
  <c r="AZ15" i="12"/>
  <c r="AG17" i="12"/>
  <c r="AG18" i="12" s="1"/>
  <c r="AG23" i="12" s="1"/>
  <c r="AE19" i="12"/>
  <c r="AE24" i="12" s="1"/>
  <c r="AE32" i="12" s="1"/>
  <c r="AB19" i="12"/>
  <c r="AB24" i="12" s="1"/>
  <c r="AB32" i="12" s="1"/>
  <c r="AD17" i="12"/>
  <c r="AD18" i="12" s="1"/>
  <c r="AD23" i="12" s="1"/>
  <c r="AI19" i="12"/>
  <c r="AI24" i="12" s="1"/>
  <c r="AJ117" i="12"/>
  <c r="AL17" i="12"/>
  <c r="AL18" i="12" s="1"/>
  <c r="AQ19" i="12"/>
  <c r="AQ24" i="12" s="1"/>
  <c r="AG83" i="12"/>
  <c r="AG117" i="12" s="1"/>
  <c r="AN78" i="12"/>
  <c r="AN79" i="12" s="1"/>
  <c r="AN84" i="12" s="1"/>
  <c r="AY117" i="12"/>
  <c r="BD86" i="12"/>
  <c r="AL80" i="12"/>
  <c r="AL85" i="12" s="1"/>
  <c r="AL93" i="12" s="1"/>
  <c r="BD95" i="12"/>
  <c r="BH78" i="12"/>
  <c r="BH79" i="12" s="1"/>
  <c r="BH84" i="12" s="1"/>
  <c r="AP95" i="12"/>
  <c r="AS83" i="12"/>
  <c r="AS117" i="12" s="1"/>
  <c r="AS78" i="12"/>
  <c r="AS79" i="12" s="1"/>
  <c r="AS84" i="12" s="1"/>
  <c r="AV80" i="12"/>
  <c r="AV85" i="12" s="1"/>
  <c r="AV93" i="12" s="1"/>
  <c r="AP86" i="12"/>
  <c r="AU84" i="12"/>
  <c r="AU94" i="12" s="1"/>
  <c r="AU80" i="12"/>
  <c r="AU85" i="12" s="1"/>
  <c r="AU93" i="12" s="1"/>
  <c r="AC83" i="12"/>
  <c r="AC90" i="12" s="1"/>
  <c r="AF78" i="12"/>
  <c r="AF79" i="12" s="1"/>
  <c r="AF84" i="12" s="1"/>
  <c r="AZ80" i="12"/>
  <c r="AZ85" i="12" s="1"/>
  <c r="AZ93" i="12" s="1"/>
  <c r="BG80" i="12"/>
  <c r="BG85" i="12" s="1"/>
  <c r="BG93" i="12" s="1"/>
  <c r="AR78" i="12"/>
  <c r="AW80" i="12"/>
  <c r="AW85" i="12" s="1"/>
  <c r="AW93" i="12" s="1"/>
  <c r="AM78" i="12"/>
  <c r="AM79" i="12" s="1"/>
  <c r="AM84" i="12" s="1"/>
  <c r="BE78" i="12"/>
  <c r="BE79" i="12" s="1"/>
  <c r="BE84" i="12" s="1"/>
  <c r="AE78" i="12"/>
  <c r="AE79" i="12" s="1"/>
  <c r="AE84" i="12" s="1"/>
  <c r="AY80" i="12"/>
  <c r="AY85" i="12" s="1"/>
  <c r="AQ80" i="12"/>
  <c r="AQ85" i="12" s="1"/>
  <c r="AQ93" i="12" s="1"/>
  <c r="AH18" i="12"/>
  <c r="AH23" i="12" s="1"/>
  <c r="AR79" i="12"/>
  <c r="AR84" i="12" s="1"/>
  <c r="AK77" i="12"/>
  <c r="AK83" i="12" s="1"/>
  <c r="AO28" i="12"/>
  <c r="AO33" i="12"/>
  <c r="AV59" i="12"/>
  <c r="AV38" i="12"/>
  <c r="AV29" i="12"/>
  <c r="AX38" i="12"/>
  <c r="AX29" i="12"/>
  <c r="AX59" i="12"/>
  <c r="AD89" i="12"/>
  <c r="AD88" i="12" s="1"/>
  <c r="AD94" i="12"/>
  <c r="BL95" i="12"/>
  <c r="AC79" i="12"/>
  <c r="AC84" i="12" s="1"/>
  <c r="AN16" i="12"/>
  <c r="AN22" i="12" s="1"/>
  <c r="AR16" i="12"/>
  <c r="AR22" i="12" s="1"/>
  <c r="AF33" i="12"/>
  <c r="AF28" i="12"/>
  <c r="AB89" i="12"/>
  <c r="AB88" i="12" s="1"/>
  <c r="AB94" i="12"/>
  <c r="AJ89" i="12"/>
  <c r="AJ88" i="12" s="1"/>
  <c r="AJ94" i="12"/>
  <c r="AU28" i="12"/>
  <c r="AU33" i="12"/>
  <c r="BC90" i="12"/>
  <c r="BC117" i="12"/>
  <c r="BJ79" i="12"/>
  <c r="BJ84" i="12" s="1"/>
  <c r="AM28" i="12"/>
  <c r="AM33" i="12"/>
  <c r="AK18" i="12"/>
  <c r="AK23" i="12" s="1"/>
  <c r="BF79" i="12"/>
  <c r="BF84" i="12" s="1"/>
  <c r="AT79" i="12"/>
  <c r="AT84" i="12" s="1"/>
  <c r="BC78" i="12"/>
  <c r="AT18" i="12"/>
  <c r="AT23" i="12" s="1"/>
  <c r="BI77" i="12"/>
  <c r="BI83" i="12" s="1"/>
  <c r="AR117" i="12"/>
  <c r="AR90" i="12"/>
  <c r="AC16" i="12"/>
  <c r="AC22" i="12" s="1"/>
  <c r="AV17" i="12"/>
  <c r="AH22" i="12"/>
  <c r="AM19" i="12"/>
  <c r="AM24" i="12" s="1"/>
  <c r="AN117" i="12"/>
  <c r="AN90" i="12"/>
  <c r="AX17" i="12"/>
  <c r="BH117" i="12"/>
  <c r="BH90" i="12"/>
  <c r="AG59" i="12"/>
  <c r="AG29" i="12"/>
  <c r="AV89" i="12"/>
  <c r="AV88" i="12" s="1"/>
  <c r="AV94" i="12"/>
  <c r="AD80" i="12"/>
  <c r="AD85" i="12" s="1"/>
  <c r="AD93" i="12" s="1"/>
  <c r="AF117" i="12"/>
  <c r="AF90" i="12"/>
  <c r="BE90" i="12"/>
  <c r="BE117" i="12"/>
  <c r="AI28" i="12"/>
  <c r="AI33" i="12"/>
  <c r="BA77" i="12"/>
  <c r="BA83" i="12" s="1"/>
  <c r="AJ17" i="12"/>
  <c r="AY59" i="12"/>
  <c r="AY29" i="12"/>
  <c r="AF19" i="12"/>
  <c r="AF24" i="12" s="1"/>
  <c r="AE90" i="12"/>
  <c r="AE117" i="12"/>
  <c r="AB80" i="12"/>
  <c r="AB85" i="12" s="1"/>
  <c r="AY94" i="12"/>
  <c r="AY89" i="12"/>
  <c r="AY88" i="12" s="1"/>
  <c r="AJ80" i="12"/>
  <c r="AJ85" i="12" s="1"/>
  <c r="AU19" i="12"/>
  <c r="AU24" i="12" s="1"/>
  <c r="AU32" i="12" s="1"/>
  <c r="AH89" i="12"/>
  <c r="AH88" i="12" s="1"/>
  <c r="AH94" i="12"/>
  <c r="AX79" i="12"/>
  <c r="AX84" i="12" s="1"/>
  <c r="AJ59" i="12"/>
  <c r="AJ29" i="12"/>
  <c r="AG79" i="12"/>
  <c r="AG84" i="12" s="1"/>
  <c r="AI93" i="12"/>
  <c r="AI95" i="12" s="1"/>
  <c r="AI86" i="12"/>
  <c r="BK77" i="12"/>
  <c r="BK83" i="12" s="1"/>
  <c r="AW94" i="12"/>
  <c r="AW89" i="12"/>
  <c r="AW88" i="12" s="1"/>
  <c r="BB79" i="12"/>
  <c r="BB84" i="12" s="1"/>
  <c r="AL29" i="12"/>
  <c r="AL59" i="12"/>
  <c r="AD59" i="12"/>
  <c r="AD29" i="12"/>
  <c r="AQ28" i="12"/>
  <c r="AQ33" i="12"/>
  <c r="AO77" i="12"/>
  <c r="AO83" i="12" s="1"/>
  <c r="AM90" i="12"/>
  <c r="AM117" i="12"/>
  <c r="AE28" i="12"/>
  <c r="AE33" i="12"/>
  <c r="AH80" i="12"/>
  <c r="AH85" i="12" s="1"/>
  <c r="BL86" i="12"/>
  <c r="AO19" i="12"/>
  <c r="AO24" i="12" s="1"/>
  <c r="AQ90" i="12"/>
  <c r="AQ117" i="12"/>
  <c r="AL89" i="12"/>
  <c r="AL88" i="12" s="1"/>
  <c r="AL94" i="12"/>
  <c r="AZ89" i="12"/>
  <c r="AZ88" i="12" s="1"/>
  <c r="AZ94" i="12"/>
  <c r="BG94" i="12"/>
  <c r="BG89" i="12"/>
  <c r="BG88" i="12" s="1"/>
  <c r="AB33" i="12"/>
  <c r="AB28" i="12"/>
  <c r="AQ94" i="12"/>
  <c r="AQ89" i="12"/>
  <c r="AR97" i="8"/>
  <c r="AL76" i="8"/>
  <c r="AL77" i="8" s="1"/>
  <c r="AL83" i="8" s="1"/>
  <c r="AJ76" i="8"/>
  <c r="AJ77" i="8" s="1"/>
  <c r="AJ83" i="8" s="1"/>
  <c r="AT97" i="8"/>
  <c r="AN76" i="8"/>
  <c r="AN77" i="8" s="1"/>
  <c r="AN83" i="8" s="1"/>
  <c r="AM36" i="8"/>
  <c r="AK36" i="8"/>
  <c r="AI36" i="8"/>
  <c r="AP11" i="8"/>
  <c r="AP12" i="8" s="1"/>
  <c r="AP14" i="8" s="1"/>
  <c r="AQ11" i="8"/>
  <c r="AQ12" i="8" s="1"/>
  <c r="AQ14" i="8" s="1"/>
  <c r="AR11" i="8"/>
  <c r="AR12" i="8" s="1"/>
  <c r="AR14" i="8" s="1"/>
  <c r="AJ36" i="8"/>
  <c r="AL15" i="8"/>
  <c r="AL16" i="8" s="1"/>
  <c r="AL22" i="8" s="1"/>
  <c r="AD97" i="8"/>
  <c r="AH15" i="8"/>
  <c r="AH16" i="8" s="1"/>
  <c r="AH17" i="8" s="1"/>
  <c r="AN15" i="8"/>
  <c r="AN16" i="8" s="1"/>
  <c r="AN22" i="8" s="1"/>
  <c r="BB76" i="8"/>
  <c r="BB77" i="8" s="1"/>
  <c r="BB83" i="8" s="1"/>
  <c r="BL97" i="8"/>
  <c r="AC78" i="8"/>
  <c r="AC79" i="8" s="1"/>
  <c r="AC84" i="8" s="1"/>
  <c r="AG15" i="8"/>
  <c r="AG16" i="8" s="1"/>
  <c r="AG22" i="8" s="1"/>
  <c r="BC76" i="8"/>
  <c r="BC77" i="8" s="1"/>
  <c r="BC83" i="8" s="1"/>
  <c r="AE78" i="8"/>
  <c r="AE79" i="8" s="1"/>
  <c r="BI76" i="8"/>
  <c r="BI77" i="8" s="1"/>
  <c r="BI83" i="8" s="1"/>
  <c r="AD22" i="8"/>
  <c r="AM97" i="8"/>
  <c r="BA97" i="8"/>
  <c r="AR78" i="8"/>
  <c r="AR79" i="8" s="1"/>
  <c r="BD76" i="8"/>
  <c r="BD77" i="8" s="1"/>
  <c r="BF77" i="8"/>
  <c r="BF83" i="8" s="1"/>
  <c r="BK77" i="8"/>
  <c r="BK83" i="8" s="1"/>
  <c r="AK59" i="8"/>
  <c r="AK29" i="8"/>
  <c r="BG77" i="8"/>
  <c r="BG83" i="8" s="1"/>
  <c r="AM59" i="8"/>
  <c r="AM29" i="8"/>
  <c r="AQ77" i="8"/>
  <c r="AQ78" i="8" s="1"/>
  <c r="BJ77" i="8"/>
  <c r="BJ83" i="8" s="1"/>
  <c r="AO97" i="8"/>
  <c r="BA77" i="8"/>
  <c r="BA83" i="8" s="1"/>
  <c r="BL77" i="8"/>
  <c r="BL78" i="8" s="1"/>
  <c r="AD76" i="8"/>
  <c r="AT77" i="8"/>
  <c r="AT83" i="8" s="1"/>
  <c r="AB16" i="8"/>
  <c r="AB22" i="8" s="1"/>
  <c r="AP77" i="8"/>
  <c r="AP83" i="8" s="1"/>
  <c r="BH76" i="8"/>
  <c r="AO76" i="8"/>
  <c r="BE76" i="8"/>
  <c r="C48" i="8"/>
  <c r="D46" i="8"/>
  <c r="BJ97" i="8"/>
  <c r="AD18" i="8"/>
  <c r="AD23" i="8" s="1"/>
  <c r="AK17" i="8"/>
  <c r="AH77" i="8"/>
  <c r="AH83" i="8" s="1"/>
  <c r="AM17" i="8"/>
  <c r="AE16" i="8"/>
  <c r="AE22" i="8" s="1"/>
  <c r="AS77" i="8"/>
  <c r="AS78" i="8" s="1"/>
  <c r="AF77" i="8"/>
  <c r="AF83" i="8" s="1"/>
  <c r="AG77" i="8"/>
  <c r="AG78" i="8" s="1"/>
  <c r="AM77" i="8"/>
  <c r="AM78" i="8" s="1"/>
  <c r="AC16" i="8"/>
  <c r="AC22" i="8" s="1"/>
  <c r="AB71" i="8"/>
  <c r="AB73" i="8" s="1"/>
  <c r="AB75" i="8" s="1"/>
  <c r="AB97" i="8"/>
  <c r="AF59" i="8"/>
  <c r="AF29" i="8"/>
  <c r="BH97" i="8"/>
  <c r="AZ76" i="8"/>
  <c r="BG97" i="8"/>
  <c r="AY76" i="8"/>
  <c r="AS97" i="8"/>
  <c r="AK76" i="8"/>
  <c r="AC90" i="8"/>
  <c r="AC117" i="8"/>
  <c r="AR117" i="8"/>
  <c r="AR90" i="8"/>
  <c r="BK97" i="8"/>
  <c r="AU76" i="8"/>
  <c r="AJ16" i="8"/>
  <c r="AJ22" i="8" s="1"/>
  <c r="BF97" i="8"/>
  <c r="AX76" i="8"/>
  <c r="BE97" i="8"/>
  <c r="AW76" i="8"/>
  <c r="AE117" i="8"/>
  <c r="AE90" i="8"/>
  <c r="AV76" i="8"/>
  <c r="AQ97" i="8"/>
  <c r="AI76" i="8"/>
  <c r="AF17" i="8"/>
  <c r="AO16" i="8"/>
  <c r="AO22" i="8" s="1"/>
  <c r="AI16" i="8"/>
  <c r="AI22" i="8" s="1"/>
  <c r="BK15" i="12" l="1"/>
  <c r="BK16" i="12" s="1"/>
  <c r="BK22" i="12" s="1"/>
  <c r="BK29" i="12" s="1"/>
  <c r="BJ36" i="12"/>
  <c r="BF36" i="12"/>
  <c r="AU29" i="12"/>
  <c r="AU27" i="12" s="1"/>
  <c r="AU38" i="12"/>
  <c r="AL86" i="12"/>
  <c r="BG95" i="12"/>
  <c r="AV95" i="12"/>
  <c r="BK59" i="12"/>
  <c r="AB25" i="12"/>
  <c r="AP29" i="12"/>
  <c r="AI25" i="12"/>
  <c r="AE25" i="12"/>
  <c r="BG36" i="12"/>
  <c r="BG15" i="12"/>
  <c r="BG16" i="12" s="1"/>
  <c r="BG22" i="12" s="1"/>
  <c r="BG29" i="12" s="1"/>
  <c r="BB36" i="12"/>
  <c r="BB15" i="12"/>
  <c r="BB16" i="12" s="1"/>
  <c r="BB22" i="12" s="1"/>
  <c r="BB29" i="12" s="1"/>
  <c r="BE15" i="12"/>
  <c r="BE16" i="12" s="1"/>
  <c r="BE22" i="12" s="1"/>
  <c r="BE59" i="12" s="1"/>
  <c r="BE36" i="12"/>
  <c r="AP38" i="12"/>
  <c r="AN17" i="12"/>
  <c r="AN18" i="12" s="1"/>
  <c r="AN23" i="12" s="1"/>
  <c r="AI32" i="12"/>
  <c r="BH15" i="12"/>
  <c r="BH16" i="12" s="1"/>
  <c r="BH22" i="12" s="1"/>
  <c r="BH29" i="12" s="1"/>
  <c r="BH36" i="12"/>
  <c r="BI36" i="12"/>
  <c r="BI15" i="12"/>
  <c r="BI16" i="12" s="1"/>
  <c r="BI22" i="12" s="1"/>
  <c r="BI29" i="12" s="1"/>
  <c r="BA15" i="12"/>
  <c r="BA16" i="12" s="1"/>
  <c r="BA17" i="12" s="1"/>
  <c r="BA36" i="12"/>
  <c r="AZ16" i="12"/>
  <c r="AZ22" i="12" s="1"/>
  <c r="BL36" i="12"/>
  <c r="BL15" i="12"/>
  <c r="BL16" i="12" s="1"/>
  <c r="BL22" i="12" s="1"/>
  <c r="BL59" i="12" s="1"/>
  <c r="BC36" i="12"/>
  <c r="BC15" i="12"/>
  <c r="BC16" i="12" s="1"/>
  <c r="BC17" i="12" s="1"/>
  <c r="AQ25" i="12"/>
  <c r="AH19" i="12"/>
  <c r="AH24" i="12" s="1"/>
  <c r="BD36" i="12"/>
  <c r="BD15" i="12"/>
  <c r="BD16" i="12" s="1"/>
  <c r="BD22" i="12" s="1"/>
  <c r="BD29" i="12" s="1"/>
  <c r="BJ17" i="12"/>
  <c r="BJ22" i="12"/>
  <c r="AS19" i="12"/>
  <c r="AS24" i="12" s="1"/>
  <c r="AS32" i="12" s="1"/>
  <c r="AQ32" i="12"/>
  <c r="AC17" i="12"/>
  <c r="AC18" i="12" s="1"/>
  <c r="AC23" i="12" s="1"/>
  <c r="AL23" i="12"/>
  <c r="AL33" i="12" s="1"/>
  <c r="AL19" i="12"/>
  <c r="AL24" i="12" s="1"/>
  <c r="AG90" i="12"/>
  <c r="AW19" i="12"/>
  <c r="AW24" i="12" s="1"/>
  <c r="AW32" i="12" s="1"/>
  <c r="BF17" i="12"/>
  <c r="BF18" i="12" s="1"/>
  <c r="BF23" i="12" s="1"/>
  <c r="AR17" i="12"/>
  <c r="AR18" i="12" s="1"/>
  <c r="AR23" i="12" s="1"/>
  <c r="AT19" i="12"/>
  <c r="AT24" i="12" s="1"/>
  <c r="AT32" i="12" s="1"/>
  <c r="AD19" i="12"/>
  <c r="AD24" i="12" s="1"/>
  <c r="AD25" i="12" s="1"/>
  <c r="AC117" i="12"/>
  <c r="AS90" i="12"/>
  <c r="AL95" i="12"/>
  <c r="AW95" i="12"/>
  <c r="AU95" i="12"/>
  <c r="AV86" i="12"/>
  <c r="AU86" i="12"/>
  <c r="AQ88" i="12"/>
  <c r="AZ95" i="12"/>
  <c r="AG80" i="12"/>
  <c r="AG85" i="12" s="1"/>
  <c r="AC80" i="12"/>
  <c r="AC85" i="12" s="1"/>
  <c r="AK78" i="12"/>
  <c r="AK79" i="12" s="1"/>
  <c r="AK84" i="12" s="1"/>
  <c r="AZ86" i="12"/>
  <c r="AQ95" i="12"/>
  <c r="BB80" i="12"/>
  <c r="BB85" i="12" s="1"/>
  <c r="BB93" i="12" s="1"/>
  <c r="BK78" i="12"/>
  <c r="BK79" i="12" s="1"/>
  <c r="BK84" i="12" s="1"/>
  <c r="BJ80" i="12"/>
  <c r="BJ85" i="12" s="1"/>
  <c r="BJ93" i="12" s="1"/>
  <c r="AE80" i="12"/>
  <c r="AE85" i="12" s="1"/>
  <c r="AE93" i="12" s="1"/>
  <c r="BI78" i="12"/>
  <c r="BI79" i="12" s="1"/>
  <c r="BI84" i="12" s="1"/>
  <c r="AQ86" i="12"/>
  <c r="AU89" i="12"/>
  <c r="AU88" i="12" s="1"/>
  <c r="BG86" i="12"/>
  <c r="AY93" i="12"/>
  <c r="AY95" i="12" s="1"/>
  <c r="AY86" i="12"/>
  <c r="AN80" i="12"/>
  <c r="AN85" i="12" s="1"/>
  <c r="AN93" i="12" s="1"/>
  <c r="AW86" i="12"/>
  <c r="AO32" i="12"/>
  <c r="AE34" i="12"/>
  <c r="AY28" i="12"/>
  <c r="AY27" i="12" s="1"/>
  <c r="AY33" i="12"/>
  <c r="AX89" i="12"/>
  <c r="AX88" i="12" s="1"/>
  <c r="AX94" i="12"/>
  <c r="BH89" i="12"/>
  <c r="BH88" i="12" s="1"/>
  <c r="BH94" i="12"/>
  <c r="AP33" i="12"/>
  <c r="AP28" i="12"/>
  <c r="AB93" i="12"/>
  <c r="AB95" i="12" s="1"/>
  <c r="AB86" i="12"/>
  <c r="AF32" i="12"/>
  <c r="AJ18" i="12"/>
  <c r="AJ23" i="12" s="1"/>
  <c r="AM32" i="12"/>
  <c r="AT89" i="12"/>
  <c r="AT88" i="12" s="1"/>
  <c r="AT94" i="12"/>
  <c r="BF89" i="12"/>
  <c r="BF88" i="12" s="1"/>
  <c r="BF94" i="12"/>
  <c r="AK28" i="12"/>
  <c r="AK33" i="12"/>
  <c r="AM25" i="12"/>
  <c r="AU34" i="12"/>
  <c r="AF25" i="12"/>
  <c r="AU25" i="12"/>
  <c r="BE94" i="12"/>
  <c r="BE89" i="12"/>
  <c r="BE88" i="12" s="1"/>
  <c r="AS94" i="12"/>
  <c r="AS89" i="12"/>
  <c r="AM94" i="12"/>
  <c r="AM89" i="12"/>
  <c r="AM88" i="12" s="1"/>
  <c r="AR89" i="12"/>
  <c r="AR88" i="12" s="1"/>
  <c r="AR94" i="12"/>
  <c r="AB27" i="12"/>
  <c r="AE27" i="12"/>
  <c r="AO78" i="12"/>
  <c r="BK90" i="12"/>
  <c r="BK117" i="12"/>
  <c r="AY19" i="12"/>
  <c r="AY24" i="12" s="1"/>
  <c r="AY32" i="12" s="1"/>
  <c r="AX80" i="12"/>
  <c r="AX85" i="12" s="1"/>
  <c r="AX93" i="12" s="1"/>
  <c r="BH80" i="12"/>
  <c r="BH85" i="12" s="1"/>
  <c r="BH93" i="12" s="1"/>
  <c r="BA78" i="12"/>
  <c r="AD86" i="12"/>
  <c r="AH29" i="12"/>
  <c r="AH59" i="12"/>
  <c r="AC59" i="12"/>
  <c r="AC29" i="12"/>
  <c r="AT33" i="12"/>
  <c r="AT28" i="12"/>
  <c r="AT27" i="12" s="1"/>
  <c r="AT80" i="12"/>
  <c r="AT85" i="12" s="1"/>
  <c r="AT93" i="12" s="1"/>
  <c r="BF80" i="12"/>
  <c r="BF85" i="12" s="1"/>
  <c r="BF93" i="12" s="1"/>
  <c r="AK19" i="12"/>
  <c r="AK24" i="12" s="1"/>
  <c r="BJ89" i="12"/>
  <c r="BJ88" i="12" s="1"/>
  <c r="BJ94" i="12"/>
  <c r="BE80" i="12"/>
  <c r="BE85" i="12" s="1"/>
  <c r="AN59" i="12"/>
  <c r="AN29" i="12"/>
  <c r="AS80" i="12"/>
  <c r="AS85" i="12" s="1"/>
  <c r="AS93" i="12" s="1"/>
  <c r="AD33" i="12"/>
  <c r="AD28" i="12"/>
  <c r="AM80" i="12"/>
  <c r="AM85" i="12" s="1"/>
  <c r="AR80" i="12"/>
  <c r="AR85" i="12" s="1"/>
  <c r="AH93" i="12"/>
  <c r="AH95" i="12" s="1"/>
  <c r="AH86" i="12"/>
  <c r="AQ27" i="12"/>
  <c r="BA90" i="12"/>
  <c r="BA117" i="12"/>
  <c r="AI27" i="12"/>
  <c r="AX18" i="12"/>
  <c r="AX23" i="12" s="1"/>
  <c r="AV18" i="12"/>
  <c r="AV23" i="12" s="1"/>
  <c r="AO25" i="12"/>
  <c r="AF89" i="12"/>
  <c r="AF88" i="12" s="1"/>
  <c r="AF94" i="12"/>
  <c r="AF27" i="12"/>
  <c r="AD95" i="12"/>
  <c r="AG28" i="12"/>
  <c r="AG33" i="12"/>
  <c r="AB34" i="12"/>
  <c r="AO90" i="12"/>
  <c r="AO117" i="12"/>
  <c r="AW28" i="12"/>
  <c r="AW27" i="12" s="1"/>
  <c r="AW33" i="12"/>
  <c r="BB89" i="12"/>
  <c r="BB88" i="12" s="1"/>
  <c r="BB94" i="12"/>
  <c r="AG94" i="12"/>
  <c r="AG89" i="12"/>
  <c r="AP19" i="12"/>
  <c r="AP24" i="12" s="1"/>
  <c r="AJ93" i="12"/>
  <c r="AJ95" i="12" s="1"/>
  <c r="AJ86" i="12"/>
  <c r="AS28" i="12"/>
  <c r="AS27" i="12" s="1"/>
  <c r="AS33" i="12"/>
  <c r="BF59" i="12"/>
  <c r="BF29" i="12"/>
  <c r="BI90" i="12"/>
  <c r="BI117" i="12"/>
  <c r="BC79" i="12"/>
  <c r="BC84" i="12" s="1"/>
  <c r="AF80" i="12"/>
  <c r="AF85" i="12" s="1"/>
  <c r="AN89" i="12"/>
  <c r="AN88" i="12" s="1"/>
  <c r="AN94" i="12"/>
  <c r="AM27" i="12"/>
  <c r="AE94" i="12"/>
  <c r="AE89" i="12"/>
  <c r="AE88" i="12" s="1"/>
  <c r="AR59" i="12"/>
  <c r="AR38" i="12"/>
  <c r="AR29" i="12"/>
  <c r="AC94" i="12"/>
  <c r="AC89" i="12"/>
  <c r="AC88" i="12" s="1"/>
  <c r="AG19" i="12"/>
  <c r="AG24" i="12" s="1"/>
  <c r="AO27" i="12"/>
  <c r="AK90" i="12"/>
  <c r="AK117" i="12"/>
  <c r="AH33" i="12"/>
  <c r="AH28" i="12"/>
  <c r="AD29" i="8"/>
  <c r="AP15" i="8"/>
  <c r="AP16" i="8" s="1"/>
  <c r="AP17" i="8" s="1"/>
  <c r="AP18" i="8" s="1"/>
  <c r="AP23" i="8" s="1"/>
  <c r="AP36" i="8"/>
  <c r="AR15" i="8"/>
  <c r="AR16" i="8" s="1"/>
  <c r="AR22" i="8" s="1"/>
  <c r="AR36" i="8"/>
  <c r="AQ36" i="8"/>
  <c r="AQ15" i="8"/>
  <c r="AQ16" i="8" s="1"/>
  <c r="AQ22" i="8" s="1"/>
  <c r="AU11" i="8"/>
  <c r="AU12" i="8" s="1"/>
  <c r="AU14" i="8" s="1"/>
  <c r="AU36" i="8" s="1"/>
  <c r="AT11" i="8"/>
  <c r="AT12" i="8" s="1"/>
  <c r="AT14" i="8" s="1"/>
  <c r="AT36" i="8" s="1"/>
  <c r="AC17" i="8"/>
  <c r="AC18" i="8" s="1"/>
  <c r="AC23" i="8" s="1"/>
  <c r="AD59" i="8"/>
  <c r="AI17" i="8"/>
  <c r="AI18" i="8" s="1"/>
  <c r="AI23" i="8" s="1"/>
  <c r="AP78" i="8"/>
  <c r="AP79" i="8" s="1"/>
  <c r="AP84" i="8" s="1"/>
  <c r="BI78" i="8"/>
  <c r="BI79" i="8" s="1"/>
  <c r="BI84" i="8" s="1"/>
  <c r="AE84" i="8"/>
  <c r="AE89" i="8" s="1"/>
  <c r="AE88" i="8" s="1"/>
  <c r="AE80" i="8"/>
  <c r="AE85" i="8" s="1"/>
  <c r="AE93" i="8" s="1"/>
  <c r="AH22" i="8"/>
  <c r="AS83" i="8"/>
  <c r="AS117" i="8" s="1"/>
  <c r="BG78" i="8"/>
  <c r="BG79" i="8" s="1"/>
  <c r="BG84" i="8" s="1"/>
  <c r="AL78" i="8"/>
  <c r="AL79" i="8" s="1"/>
  <c r="AL84" i="8" s="1"/>
  <c r="BC78" i="8"/>
  <c r="BC79" i="8" s="1"/>
  <c r="AD19" i="8"/>
  <c r="AD24" i="8" s="1"/>
  <c r="BA78" i="8"/>
  <c r="BA79" i="8" s="1"/>
  <c r="BJ78" i="8"/>
  <c r="BJ79" i="8" s="1"/>
  <c r="BJ84" i="8" s="1"/>
  <c r="BK78" i="8"/>
  <c r="BK79" i="8" s="1"/>
  <c r="BK84" i="8" s="1"/>
  <c r="BB78" i="8"/>
  <c r="BB79" i="8" s="1"/>
  <c r="BB84" i="8" s="1"/>
  <c r="AG83" i="8"/>
  <c r="AG117" i="8" s="1"/>
  <c r="AT78" i="8"/>
  <c r="AT79" i="8" s="1"/>
  <c r="AT84" i="8" s="1"/>
  <c r="BF78" i="8"/>
  <c r="BF79" i="8" s="1"/>
  <c r="BF84" i="8" s="1"/>
  <c r="BD78" i="8"/>
  <c r="BD79" i="8" s="1"/>
  <c r="BD84" i="8" s="1"/>
  <c r="BD83" i="8"/>
  <c r="BD117" i="8" s="1"/>
  <c r="AR84" i="8"/>
  <c r="AR89" i="8" s="1"/>
  <c r="AR88" i="8" s="1"/>
  <c r="AR80" i="8"/>
  <c r="AR85" i="8" s="1"/>
  <c r="AR93" i="8" s="1"/>
  <c r="AN17" i="8"/>
  <c r="AN18" i="8" s="1"/>
  <c r="AN23" i="8" s="1"/>
  <c r="BL83" i="8"/>
  <c r="BL90" i="8" s="1"/>
  <c r="AQ83" i="8"/>
  <c r="AQ117" i="8" s="1"/>
  <c r="AJ78" i="8"/>
  <c r="AJ79" i="8" s="1"/>
  <c r="AJ84" i="8" s="1"/>
  <c r="AM79" i="8"/>
  <c r="AM84" i="8" s="1"/>
  <c r="BB117" i="8"/>
  <c r="BB90" i="8"/>
  <c r="AH18" i="8"/>
  <c r="AH23" i="8" s="1"/>
  <c r="AG59" i="8"/>
  <c r="AG29" i="8"/>
  <c r="AO38" i="8"/>
  <c r="AO59" i="8"/>
  <c r="AO29" i="8"/>
  <c r="BI117" i="8"/>
  <c r="BI90" i="8"/>
  <c r="AJ59" i="8"/>
  <c r="AJ29" i="8"/>
  <c r="AK77" i="8"/>
  <c r="AK83" i="8" s="1"/>
  <c r="BF90" i="8"/>
  <c r="BF117" i="8"/>
  <c r="AE59" i="8"/>
  <c r="AE29" i="8"/>
  <c r="AQ79" i="8"/>
  <c r="AQ84" i="8" s="1"/>
  <c r="AF18" i="8"/>
  <c r="AF23" i="8" s="1"/>
  <c r="AI77" i="8"/>
  <c r="AI83" i="8" s="1"/>
  <c r="AZ77" i="8"/>
  <c r="AZ83" i="8" s="1"/>
  <c r="AL17" i="8"/>
  <c r="BK90" i="8"/>
  <c r="BK117" i="8"/>
  <c r="AH78" i="8"/>
  <c r="BJ117" i="8"/>
  <c r="BJ90" i="8"/>
  <c r="AO17" i="8"/>
  <c r="AV77" i="8"/>
  <c r="AV83" i="8" s="1"/>
  <c r="AW77" i="8"/>
  <c r="AW83" i="8" s="1"/>
  <c r="AJ17" i="8"/>
  <c r="AM83" i="8"/>
  <c r="AB76" i="8"/>
  <c r="AG17" i="8"/>
  <c r="AE17" i="8"/>
  <c r="AD28" i="8"/>
  <c r="AD33" i="8"/>
  <c r="AJ117" i="8"/>
  <c r="AJ90" i="8"/>
  <c r="AO77" i="8"/>
  <c r="AO83" i="8" s="1"/>
  <c r="AP117" i="8"/>
  <c r="AP90" i="8"/>
  <c r="AT117" i="8"/>
  <c r="AT90" i="8"/>
  <c r="AC80" i="8"/>
  <c r="AC85" i="8" s="1"/>
  <c r="AN59" i="8"/>
  <c r="AN29" i="8"/>
  <c r="AU77" i="8"/>
  <c r="AU83" i="8" s="1"/>
  <c r="BC90" i="8"/>
  <c r="BC117" i="8"/>
  <c r="AL59" i="8"/>
  <c r="AL29" i="8"/>
  <c r="AF90" i="8"/>
  <c r="AF117" i="8"/>
  <c r="BG90" i="8"/>
  <c r="BG117" i="8"/>
  <c r="AH117" i="8"/>
  <c r="AH90" i="8"/>
  <c r="BL79" i="8"/>
  <c r="BL84" i="8" s="1"/>
  <c r="AC89" i="8"/>
  <c r="AC88" i="8" s="1"/>
  <c r="AC94" i="8"/>
  <c r="AN117" i="8"/>
  <c r="AN90" i="8"/>
  <c r="AX77" i="8"/>
  <c r="AX83" i="8" s="1"/>
  <c r="AF78" i="8"/>
  <c r="AM18" i="8"/>
  <c r="AM23" i="8" s="1"/>
  <c r="BE77" i="8"/>
  <c r="BE83" i="8" s="1"/>
  <c r="AB59" i="8"/>
  <c r="AB29" i="8"/>
  <c r="AN78" i="8"/>
  <c r="AI59" i="8"/>
  <c r="AI29" i="8"/>
  <c r="AC59" i="8"/>
  <c r="AC29" i="8"/>
  <c r="BA117" i="8"/>
  <c r="BA90" i="8"/>
  <c r="AY77" i="8"/>
  <c r="AY83" i="8" s="1"/>
  <c r="AG79" i="8"/>
  <c r="AG84" i="8" s="1"/>
  <c r="AS79" i="8"/>
  <c r="AS84" i="8" s="1"/>
  <c r="AK18" i="8"/>
  <c r="AK23" i="8" s="1"/>
  <c r="C49" i="8"/>
  <c r="AS11" i="8" s="1"/>
  <c r="AS12" i="8" s="1"/>
  <c r="AS14" i="8" s="1"/>
  <c r="AS36" i="8" s="1"/>
  <c r="D47" i="8"/>
  <c r="BH77" i="8"/>
  <c r="BH83" i="8" s="1"/>
  <c r="AB17" i="8"/>
  <c r="AD77" i="8"/>
  <c r="AD83" i="8" s="1"/>
  <c r="AL117" i="8"/>
  <c r="AL90" i="8"/>
  <c r="BK17" i="12" l="1"/>
  <c r="BK18" i="12" s="1"/>
  <c r="BK23" i="12" s="1"/>
  <c r="BK33" i="12" s="1"/>
  <c r="AN86" i="12"/>
  <c r="AI34" i="12"/>
  <c r="BD17" i="12"/>
  <c r="BD18" i="12" s="1"/>
  <c r="BD23" i="12" s="1"/>
  <c r="BD28" i="12" s="1"/>
  <c r="BD27" i="12" s="1"/>
  <c r="BE29" i="12"/>
  <c r="AS25" i="12"/>
  <c r="BH17" i="12"/>
  <c r="BH18" i="12" s="1"/>
  <c r="BH23" i="12" s="1"/>
  <c r="BH59" i="12"/>
  <c r="BB86" i="12"/>
  <c r="BB95" i="12"/>
  <c r="AS88" i="12"/>
  <c r="AL32" i="12"/>
  <c r="BD59" i="12"/>
  <c r="BL29" i="12"/>
  <c r="BB59" i="12"/>
  <c r="BL17" i="12"/>
  <c r="BL18" i="12" s="1"/>
  <c r="BL23" i="12" s="1"/>
  <c r="AH32" i="12"/>
  <c r="BA22" i="12"/>
  <c r="BA29" i="12" s="1"/>
  <c r="BI59" i="12"/>
  <c r="AS34" i="12"/>
  <c r="BG59" i="12"/>
  <c r="AH25" i="12"/>
  <c r="BE17" i="12"/>
  <c r="BE18" i="12" s="1"/>
  <c r="BE23" i="12" s="1"/>
  <c r="BE33" i="12" s="1"/>
  <c r="BC22" i="12"/>
  <c r="BC59" i="12" s="1"/>
  <c r="BC18" i="12"/>
  <c r="BC23" i="12" s="1"/>
  <c r="AZ17" i="12"/>
  <c r="BA18" i="12"/>
  <c r="BA23" i="12" s="1"/>
  <c r="BJ29" i="12"/>
  <c r="BJ59" i="12"/>
  <c r="AZ59" i="12"/>
  <c r="AZ29" i="12"/>
  <c r="BB17" i="12"/>
  <c r="BB18" i="12" s="1"/>
  <c r="BB23" i="12" s="1"/>
  <c r="BG17" i="12"/>
  <c r="BG18" i="12" s="1"/>
  <c r="BG23" i="12" s="1"/>
  <c r="AD32" i="12"/>
  <c r="BI17" i="12"/>
  <c r="BI18" i="12" s="1"/>
  <c r="BI23" i="12" s="1"/>
  <c r="BI28" i="12" s="1"/>
  <c r="BI27" i="12" s="1"/>
  <c r="BJ18" i="12"/>
  <c r="BJ23" i="12" s="1"/>
  <c r="AT25" i="12"/>
  <c r="AL28" i="12"/>
  <c r="AM34" i="12"/>
  <c r="AY25" i="12"/>
  <c r="AT34" i="12"/>
  <c r="AQ34" i="12"/>
  <c r="AV19" i="12"/>
  <c r="AV24" i="12" s="1"/>
  <c r="AV32" i="12" s="1"/>
  <c r="AF34" i="12"/>
  <c r="AW25" i="12"/>
  <c r="AX19" i="12"/>
  <c r="AX24" i="12" s="1"/>
  <c r="AX32" i="12" s="1"/>
  <c r="AL25" i="12"/>
  <c r="AG88" i="12"/>
  <c r="AW34" i="12"/>
  <c r="AE95" i="12"/>
  <c r="BJ95" i="12"/>
  <c r="BJ86" i="12"/>
  <c r="AE86" i="12"/>
  <c r="AG93" i="12"/>
  <c r="AG95" i="12" s="1"/>
  <c r="AG86" i="12"/>
  <c r="AN95" i="12"/>
  <c r="BI80" i="12"/>
  <c r="BI85" i="12" s="1"/>
  <c r="BI93" i="12" s="1"/>
  <c r="AC93" i="12"/>
  <c r="AC95" i="12" s="1"/>
  <c r="AC86" i="12"/>
  <c r="AK80" i="12"/>
  <c r="AK85" i="12" s="1"/>
  <c r="AK93" i="12" s="1"/>
  <c r="AX95" i="12"/>
  <c r="BC94" i="12"/>
  <c r="BC89" i="12"/>
  <c r="BC88" i="12" s="1"/>
  <c r="AC28" i="12"/>
  <c r="AC33" i="12"/>
  <c r="AN33" i="12"/>
  <c r="AN28" i="12"/>
  <c r="AK27" i="12"/>
  <c r="AT86" i="12"/>
  <c r="AJ33" i="12"/>
  <c r="AJ28" i="12"/>
  <c r="AH27" i="12"/>
  <c r="AP32" i="12"/>
  <c r="AG27" i="12"/>
  <c r="BI94" i="12"/>
  <c r="BI89" i="12"/>
  <c r="BI88" i="12" s="1"/>
  <c r="AV33" i="12"/>
  <c r="AV28" i="12"/>
  <c r="AV27" i="12" s="1"/>
  <c r="AM93" i="12"/>
  <c r="AM95" i="12" s="1"/>
  <c r="AM86" i="12"/>
  <c r="AD27" i="12"/>
  <c r="AK32" i="12"/>
  <c r="BA79" i="12"/>
  <c r="BA84" i="12" s="1"/>
  <c r="AS86" i="12"/>
  <c r="BF95" i="12"/>
  <c r="AP27" i="12"/>
  <c r="AY34" i="12"/>
  <c r="BK94" i="12"/>
  <c r="BK89" i="12"/>
  <c r="BK88" i="12" s="1"/>
  <c r="AF93" i="12"/>
  <c r="AF95" i="12" s="1"/>
  <c r="AF86" i="12"/>
  <c r="AK94" i="12"/>
  <c r="AK89" i="12"/>
  <c r="AK88" i="12" s="1"/>
  <c r="AO34" i="12"/>
  <c r="AS95" i="12"/>
  <c r="BF19" i="12"/>
  <c r="BF24" i="12" s="1"/>
  <c r="AX86" i="12"/>
  <c r="BK80" i="12"/>
  <c r="BK85" i="12" s="1"/>
  <c r="AR33" i="12"/>
  <c r="AR28" i="12"/>
  <c r="BF33" i="12"/>
  <c r="BF28" i="12"/>
  <c r="BF27" i="12" s="1"/>
  <c r="AG32" i="12"/>
  <c r="AG25" i="12"/>
  <c r="BC80" i="12"/>
  <c r="BC85" i="12" s="1"/>
  <c r="BC93" i="12" s="1"/>
  <c r="AP25" i="12"/>
  <c r="AR19" i="12"/>
  <c r="AR24" i="12" s="1"/>
  <c r="AR25" i="12" s="1"/>
  <c r="AC19" i="12"/>
  <c r="AC24" i="12" s="1"/>
  <c r="AC25" i="12" s="1"/>
  <c r="AX33" i="12"/>
  <c r="AX28" i="12"/>
  <c r="AX27" i="12" s="1"/>
  <c r="AR93" i="12"/>
  <c r="AR95" i="12" s="1"/>
  <c r="AR86" i="12"/>
  <c r="BE93" i="12"/>
  <c r="BE95" i="12" s="1"/>
  <c r="BE86" i="12"/>
  <c r="AO79" i="12"/>
  <c r="AO84" i="12" s="1"/>
  <c r="AN19" i="12"/>
  <c r="AN24" i="12" s="1"/>
  <c r="AK25" i="12"/>
  <c r="BF86" i="12"/>
  <c r="AT95" i="12"/>
  <c r="BH86" i="12"/>
  <c r="AJ19" i="12"/>
  <c r="AJ24" i="12" s="1"/>
  <c r="AJ25" i="12" s="1"/>
  <c r="BH95" i="12"/>
  <c r="AQ29" i="8"/>
  <c r="AD32" i="8"/>
  <c r="AD27" i="8"/>
  <c r="AH59" i="8"/>
  <c r="AR59" i="8"/>
  <c r="AT15" i="8"/>
  <c r="AT16" i="8" s="1"/>
  <c r="AT22" i="8" s="1"/>
  <c r="AT38" i="8" s="1"/>
  <c r="AR29" i="8"/>
  <c r="AQ38" i="8"/>
  <c r="AX11" i="8"/>
  <c r="AX12" i="8" s="1"/>
  <c r="AX14" i="8" s="1"/>
  <c r="AR17" i="8"/>
  <c r="AR18" i="8" s="1"/>
  <c r="AR23" i="8" s="1"/>
  <c r="AQ59" i="8"/>
  <c r="AU15" i="8"/>
  <c r="AU16" i="8" s="1"/>
  <c r="AU22" i="8" s="1"/>
  <c r="AU38" i="8" s="1"/>
  <c r="AR38" i="8"/>
  <c r="AS15" i="8"/>
  <c r="AS16" i="8" s="1"/>
  <c r="AS22" i="8" s="1"/>
  <c r="AP22" i="8"/>
  <c r="AV11" i="8"/>
  <c r="AV12" i="8" s="1"/>
  <c r="AV14" i="8" s="1"/>
  <c r="AQ17" i="8"/>
  <c r="AQ18" i="8" s="1"/>
  <c r="AQ23" i="8" s="1"/>
  <c r="AY11" i="8"/>
  <c r="AY12" i="8" s="1"/>
  <c r="AY14" i="8" s="1"/>
  <c r="AY15" i="8" s="1"/>
  <c r="AY16" i="8" s="1"/>
  <c r="AY22" i="8" s="1"/>
  <c r="AW11" i="8"/>
  <c r="AW12" i="8" s="1"/>
  <c r="AW14" i="8" s="1"/>
  <c r="BC11" i="8"/>
  <c r="BC12" i="8" s="1"/>
  <c r="BC14" i="8" s="1"/>
  <c r="BA11" i="8"/>
  <c r="BA12" i="8" s="1"/>
  <c r="BA14" i="8" s="1"/>
  <c r="AZ11" i="8"/>
  <c r="AZ12" i="8" s="1"/>
  <c r="AZ14" i="8" s="1"/>
  <c r="BB11" i="8"/>
  <c r="BB12" i="8" s="1"/>
  <c r="BB14" i="8" s="1"/>
  <c r="AR94" i="8"/>
  <c r="AR95" i="8" s="1"/>
  <c r="AG90" i="8"/>
  <c r="AE94" i="8"/>
  <c r="AE95" i="8" s="1"/>
  <c r="AQ90" i="8"/>
  <c r="AE86" i="8"/>
  <c r="AR86" i="8"/>
  <c r="AD25" i="8"/>
  <c r="AH29" i="8"/>
  <c r="BC84" i="8"/>
  <c r="BC89" i="8" s="1"/>
  <c r="BC88" i="8" s="1"/>
  <c r="BC80" i="8"/>
  <c r="BC85" i="8" s="1"/>
  <c r="BC93" i="8" s="1"/>
  <c r="AS90" i="8"/>
  <c r="BL117" i="8"/>
  <c r="BA84" i="8"/>
  <c r="BA89" i="8" s="1"/>
  <c r="BA88" i="8" s="1"/>
  <c r="BA80" i="8"/>
  <c r="BA85" i="8" s="1"/>
  <c r="BA93" i="8" s="1"/>
  <c r="BG80" i="8"/>
  <c r="BG85" i="8" s="1"/>
  <c r="BG93" i="8" s="1"/>
  <c r="BE78" i="8"/>
  <c r="BE79" i="8" s="1"/>
  <c r="BE84" i="8" s="1"/>
  <c r="AO78" i="8"/>
  <c r="AO79" i="8" s="1"/>
  <c r="AO84" i="8" s="1"/>
  <c r="AP19" i="8"/>
  <c r="AP24" i="8" s="1"/>
  <c r="BD90" i="8"/>
  <c r="AL80" i="8"/>
  <c r="AL85" i="8" s="1"/>
  <c r="AL93" i="8" s="1"/>
  <c r="BI80" i="8"/>
  <c r="BI85" i="8" s="1"/>
  <c r="BI93" i="8" s="1"/>
  <c r="AX78" i="8"/>
  <c r="AX79" i="8" s="1"/>
  <c r="AX84" i="8" s="1"/>
  <c r="BL80" i="8"/>
  <c r="BL85" i="8" s="1"/>
  <c r="BL93" i="8" s="1"/>
  <c r="AC19" i="8"/>
  <c r="AC24" i="8" s="1"/>
  <c r="AZ78" i="8"/>
  <c r="AZ79" i="8" s="1"/>
  <c r="AG80" i="8"/>
  <c r="AG85" i="8" s="1"/>
  <c r="AG93" i="8" s="1"/>
  <c r="AY78" i="8"/>
  <c r="AY79" i="8" s="1"/>
  <c r="AY84" i="8" s="1"/>
  <c r="BK80" i="8"/>
  <c r="BK85" i="8" s="1"/>
  <c r="BK93" i="8" s="1"/>
  <c r="AV78" i="8"/>
  <c r="AV79" i="8" s="1"/>
  <c r="AV84" i="8" s="1"/>
  <c r="AN19" i="8"/>
  <c r="AN24" i="8" s="1"/>
  <c r="AJ80" i="8"/>
  <c r="AJ85" i="8" s="1"/>
  <c r="AJ93" i="8" s="1"/>
  <c r="BJ80" i="8"/>
  <c r="BJ85" i="8" s="1"/>
  <c r="BJ93" i="8" s="1"/>
  <c r="BH78" i="8"/>
  <c r="BH79" i="8" s="1"/>
  <c r="BH84" i="8" s="1"/>
  <c r="AM19" i="8"/>
  <c r="AM24" i="8" s="1"/>
  <c r="AI19" i="8"/>
  <c r="AI24" i="8" s="1"/>
  <c r="AU78" i="8"/>
  <c r="AU79" i="8" s="1"/>
  <c r="AU84" i="8" s="1"/>
  <c r="AF19" i="8"/>
  <c r="AF24" i="8" s="1"/>
  <c r="D48" i="8"/>
  <c r="BK11" i="8"/>
  <c r="BK12" i="8" s="1"/>
  <c r="BK14" i="8" s="1"/>
  <c r="BD11" i="8"/>
  <c r="BD12" i="8" s="1"/>
  <c r="BD14" i="8" s="1"/>
  <c r="BE11" i="8"/>
  <c r="BE12" i="8" s="1"/>
  <c r="BE14" i="8" s="1"/>
  <c r="BG11" i="8"/>
  <c r="BG12" i="8" s="1"/>
  <c r="BG14" i="8" s="1"/>
  <c r="BH11" i="8"/>
  <c r="BH12" i="8" s="1"/>
  <c r="BH14" i="8" s="1"/>
  <c r="BF11" i="8"/>
  <c r="BF12" i="8" s="1"/>
  <c r="BF14" i="8" s="1"/>
  <c r="BL11" i="8"/>
  <c r="BL12" i="8" s="1"/>
  <c r="BL14" i="8" s="1"/>
  <c r="BJ11" i="8"/>
  <c r="BJ12" i="8" s="1"/>
  <c r="BJ14" i="8" s="1"/>
  <c r="BI11" i="8"/>
  <c r="BI12" i="8" s="1"/>
  <c r="BI14" i="8" s="1"/>
  <c r="AK28" i="8"/>
  <c r="AK33" i="8"/>
  <c r="AE18" i="8"/>
  <c r="AE23" i="8" s="1"/>
  <c r="AW117" i="8"/>
  <c r="AW90" i="8"/>
  <c r="AI117" i="8"/>
  <c r="AI90" i="8"/>
  <c r="BF80" i="8"/>
  <c r="BF85" i="8" s="1"/>
  <c r="BF93" i="8" s="1"/>
  <c r="AN79" i="8"/>
  <c r="AN84" i="8" s="1"/>
  <c r="AI28" i="8"/>
  <c r="AI33" i="8"/>
  <c r="AP28" i="8"/>
  <c r="AP33" i="8"/>
  <c r="BJ89" i="8"/>
  <c r="BJ88" i="8" s="1"/>
  <c r="BJ94" i="8"/>
  <c r="AD78" i="8"/>
  <c r="AK19" i="8"/>
  <c r="AK24" i="8" s="1"/>
  <c r="AS80" i="8"/>
  <c r="AS85" i="8" s="1"/>
  <c r="AS93" i="8" s="1"/>
  <c r="AY117" i="8"/>
  <c r="AY90" i="8"/>
  <c r="BK89" i="8"/>
  <c r="BK88" i="8" s="1"/>
  <c r="BK94" i="8"/>
  <c r="BD80" i="8"/>
  <c r="BD85" i="8" s="1"/>
  <c r="BD93" i="8" s="1"/>
  <c r="AL89" i="8"/>
  <c r="AL88" i="8" s="1"/>
  <c r="AL94" i="8"/>
  <c r="BE117" i="8"/>
  <c r="BE90" i="8"/>
  <c r="AF79" i="8"/>
  <c r="AF84" i="8" s="1"/>
  <c r="BI89" i="8"/>
  <c r="BI88" i="8" s="1"/>
  <c r="BI94" i="8"/>
  <c r="AX90" i="8"/>
  <c r="AX117" i="8"/>
  <c r="AN28" i="8"/>
  <c r="AN33" i="8"/>
  <c r="AU117" i="8"/>
  <c r="AU90" i="8"/>
  <c r="AB77" i="8"/>
  <c r="AB83" i="8" s="1"/>
  <c r="AW78" i="8"/>
  <c r="AO18" i="8"/>
  <c r="AO23" i="8" s="1"/>
  <c r="AI78" i="8"/>
  <c r="AQ80" i="8"/>
  <c r="AQ85" i="8" s="1"/>
  <c r="AQ93" i="8" s="1"/>
  <c r="AK78" i="8"/>
  <c r="AH19" i="8"/>
  <c r="AH24" i="8" s="1"/>
  <c r="AM80" i="8"/>
  <c r="AM85" i="8" s="1"/>
  <c r="AM93" i="8" s="1"/>
  <c r="BF89" i="8"/>
  <c r="BF88" i="8" s="1"/>
  <c r="BF94" i="8"/>
  <c r="AT89" i="8"/>
  <c r="AT88" i="8" s="1"/>
  <c r="AT94" i="8"/>
  <c r="AS89" i="8"/>
  <c r="AS94" i="8"/>
  <c r="BD94" i="8"/>
  <c r="BD89" i="8"/>
  <c r="AL18" i="8"/>
  <c r="AL23" i="8" s="1"/>
  <c r="AQ94" i="8"/>
  <c r="AQ89" i="8"/>
  <c r="AK117" i="8"/>
  <c r="AK90" i="8"/>
  <c r="AM89" i="8"/>
  <c r="AM94" i="8"/>
  <c r="AT80" i="8"/>
  <c r="AT85" i="8" s="1"/>
  <c r="AT93" i="8" s="1"/>
  <c r="BG94" i="8"/>
  <c r="BG89" i="8"/>
  <c r="BG88" i="8" s="1"/>
  <c r="AM28" i="8"/>
  <c r="AM33" i="8"/>
  <c r="AP89" i="8"/>
  <c r="AP88" i="8" s="1"/>
  <c r="AP94" i="8"/>
  <c r="BB89" i="8"/>
  <c r="BB88" i="8" s="1"/>
  <c r="BB94" i="8"/>
  <c r="AO117" i="8"/>
  <c r="AO90" i="8"/>
  <c r="AM117" i="8"/>
  <c r="AM90" i="8"/>
  <c r="AH79" i="8"/>
  <c r="AH84" i="8" s="1"/>
  <c r="AC28" i="8"/>
  <c r="AC33" i="8"/>
  <c r="AD117" i="8"/>
  <c r="AD90" i="8"/>
  <c r="AB18" i="8"/>
  <c r="AB23" i="8" s="1"/>
  <c r="BH117" i="8"/>
  <c r="BH90" i="8"/>
  <c r="AJ94" i="8"/>
  <c r="AJ89" i="8"/>
  <c r="AJ88" i="8" s="1"/>
  <c r="AG89" i="8"/>
  <c r="AG94" i="8"/>
  <c r="BL94" i="8"/>
  <c r="BL89" i="8"/>
  <c r="BL88" i="8" s="1"/>
  <c r="AP80" i="8"/>
  <c r="AP85" i="8" s="1"/>
  <c r="BB80" i="8"/>
  <c r="BB85" i="8" s="1"/>
  <c r="AC93" i="8"/>
  <c r="AC95" i="8" s="1"/>
  <c r="AC86" i="8"/>
  <c r="AG18" i="8"/>
  <c r="AG23" i="8" s="1"/>
  <c r="AJ18" i="8"/>
  <c r="AJ23" i="8" s="1"/>
  <c r="AV117" i="8"/>
  <c r="AV90" i="8"/>
  <c r="AZ117" i="8"/>
  <c r="AZ90" i="8"/>
  <c r="AF28" i="8"/>
  <c r="AF33" i="8"/>
  <c r="AH28" i="8"/>
  <c r="AH33" i="8"/>
  <c r="BK19" i="12" l="1"/>
  <c r="BK24" i="12" s="1"/>
  <c r="BK32" i="12" s="1"/>
  <c r="BK34" i="12" s="1"/>
  <c r="BK28" i="12"/>
  <c r="BK27" i="12" s="1"/>
  <c r="BD33" i="12"/>
  <c r="BD19" i="12"/>
  <c r="BD24" i="12" s="1"/>
  <c r="BD32" i="12" s="1"/>
  <c r="AK95" i="12"/>
  <c r="AL34" i="12"/>
  <c r="AX25" i="12"/>
  <c r="AD34" i="12"/>
  <c r="AK86" i="12"/>
  <c r="BE28" i="12"/>
  <c r="BE27" i="12" s="1"/>
  <c r="BA59" i="12"/>
  <c r="BC29" i="12"/>
  <c r="BE19" i="12"/>
  <c r="BE24" i="12" s="1"/>
  <c r="BE32" i="12" s="1"/>
  <c r="BE34" i="12" s="1"/>
  <c r="BI33" i="12"/>
  <c r="AH34" i="12"/>
  <c r="BC19" i="12"/>
  <c r="BC24" i="12" s="1"/>
  <c r="BC32" i="12" s="1"/>
  <c r="BI19" i="12"/>
  <c r="BI24" i="12" s="1"/>
  <c r="BI32" i="12" s="1"/>
  <c r="BA19" i="12"/>
  <c r="BA24" i="12" s="1"/>
  <c r="BJ19" i="12"/>
  <c r="BJ24" i="12" s="1"/>
  <c r="BJ32" i="12" s="1"/>
  <c r="AZ18" i="12"/>
  <c r="AZ23" i="12" s="1"/>
  <c r="BJ33" i="12"/>
  <c r="BJ28" i="12"/>
  <c r="BJ27" i="12" s="1"/>
  <c r="AV25" i="12"/>
  <c r="BA28" i="12"/>
  <c r="BA27" i="12" s="1"/>
  <c r="BA33" i="12"/>
  <c r="BC28" i="12"/>
  <c r="BC33" i="12"/>
  <c r="AL27" i="12"/>
  <c r="AV34" i="12"/>
  <c r="AX34" i="12"/>
  <c r="AP34" i="12"/>
  <c r="BI86" i="12"/>
  <c r="BI95" i="12"/>
  <c r="AO80" i="12"/>
  <c r="AO85" i="12" s="1"/>
  <c r="AO93" i="12" s="1"/>
  <c r="BL33" i="12"/>
  <c r="BL28" i="12"/>
  <c r="BL27" i="12" s="1"/>
  <c r="AJ32" i="12"/>
  <c r="AR32" i="12"/>
  <c r="AK34" i="12"/>
  <c r="BH33" i="12"/>
  <c r="BH28" i="12"/>
  <c r="BH27" i="12" s="1"/>
  <c r="BG28" i="12"/>
  <c r="BG27" i="12" s="1"/>
  <c r="BG33" i="12"/>
  <c r="BA94" i="12"/>
  <c r="BA89" i="12"/>
  <c r="BA88" i="12" s="1"/>
  <c r="AJ27" i="12"/>
  <c r="AC27" i="12"/>
  <c r="BB33" i="12"/>
  <c r="BB28" i="12"/>
  <c r="BB27" i="12" s="1"/>
  <c r="AN32" i="12"/>
  <c r="AO94" i="12"/>
  <c r="AO89" i="12"/>
  <c r="AO88" i="12" s="1"/>
  <c r="AN25" i="12"/>
  <c r="AG34" i="12"/>
  <c r="AR27" i="12"/>
  <c r="BF32" i="12"/>
  <c r="BF34" i="12" s="1"/>
  <c r="BF25" i="12"/>
  <c r="BH19" i="12"/>
  <c r="BH24" i="12" s="1"/>
  <c r="BH32" i="12" s="1"/>
  <c r="BG19" i="12"/>
  <c r="BG24" i="12" s="1"/>
  <c r="BG32" i="12" s="1"/>
  <c r="BA80" i="12"/>
  <c r="BA85" i="12" s="1"/>
  <c r="BA93" i="12" s="1"/>
  <c r="BB19" i="12"/>
  <c r="BB24" i="12" s="1"/>
  <c r="BB32" i="12" s="1"/>
  <c r="BC86" i="12"/>
  <c r="AN27" i="12"/>
  <c r="AC32" i="12"/>
  <c r="BK93" i="12"/>
  <c r="BK95" i="12" s="1"/>
  <c r="BK86" i="12"/>
  <c r="BL19" i="12"/>
  <c r="BL24" i="12" s="1"/>
  <c r="BL32" i="12" s="1"/>
  <c r="BC95" i="12"/>
  <c r="AD34" i="8"/>
  <c r="AN27" i="8"/>
  <c r="AK32" i="8"/>
  <c r="AF27" i="8"/>
  <c r="AM32" i="8"/>
  <c r="AN32" i="8"/>
  <c r="AP32" i="8"/>
  <c r="AP38" i="8"/>
  <c r="AM27" i="8"/>
  <c r="AF32" i="8"/>
  <c r="AR33" i="8"/>
  <c r="AC27" i="8"/>
  <c r="AI27" i="8"/>
  <c r="AK27" i="8"/>
  <c r="AC32" i="8"/>
  <c r="AQ28" i="8"/>
  <c r="AI32" i="8"/>
  <c r="AT29" i="8"/>
  <c r="AT17" i="8"/>
  <c r="AT18" i="8" s="1"/>
  <c r="AT23" i="8" s="1"/>
  <c r="AT33" i="8" s="1"/>
  <c r="AT59" i="8"/>
  <c r="AX36" i="8"/>
  <c r="AX15" i="8"/>
  <c r="AX16" i="8" s="1"/>
  <c r="AX22" i="8" s="1"/>
  <c r="AX29" i="8" s="1"/>
  <c r="AR28" i="8"/>
  <c r="AR19" i="8"/>
  <c r="AR24" i="8" s="1"/>
  <c r="AG88" i="8"/>
  <c r="AU17" i="8"/>
  <c r="AU18" i="8" s="1"/>
  <c r="AU23" i="8" s="1"/>
  <c r="AU28" i="8" s="1"/>
  <c r="AU59" i="8"/>
  <c r="AU29" i="8"/>
  <c r="AP29" i="8"/>
  <c r="AY36" i="8"/>
  <c r="AP59" i="8"/>
  <c r="AQ33" i="8"/>
  <c r="AV15" i="8"/>
  <c r="AV16" i="8" s="1"/>
  <c r="AV36" i="8"/>
  <c r="AQ19" i="8"/>
  <c r="AQ24" i="8" s="1"/>
  <c r="AW15" i="8"/>
  <c r="AW16" i="8" s="1"/>
  <c r="AW22" i="8" s="1"/>
  <c r="AW59" i="8" s="1"/>
  <c r="AW36" i="8"/>
  <c r="AF34" i="8"/>
  <c r="AS17" i="8"/>
  <c r="AS18" i="8" s="1"/>
  <c r="AS23" i="8" s="1"/>
  <c r="AZ15" i="8"/>
  <c r="AZ16" i="8" s="1"/>
  <c r="AZ22" i="8" s="1"/>
  <c r="AZ59" i="8" s="1"/>
  <c r="AZ36" i="8"/>
  <c r="BA36" i="8"/>
  <c r="BA15" i="8"/>
  <c r="BA16" i="8" s="1"/>
  <c r="BA22" i="8" s="1"/>
  <c r="BA59" i="8" s="1"/>
  <c r="AS29" i="8"/>
  <c r="AS59" i="8"/>
  <c r="AS38" i="8"/>
  <c r="BB36" i="8"/>
  <c r="BB15" i="8"/>
  <c r="BB16" i="8" s="1"/>
  <c r="BB22" i="8" s="1"/>
  <c r="BB59" i="8" s="1"/>
  <c r="BC15" i="8"/>
  <c r="BC16" i="8" s="1"/>
  <c r="BC22" i="8" s="1"/>
  <c r="BC29" i="8" s="1"/>
  <c r="BC36" i="8"/>
  <c r="AH27" i="8"/>
  <c r="BC94" i="8"/>
  <c r="BC95" i="8" s="1"/>
  <c r="AL95" i="8"/>
  <c r="AL86" i="8"/>
  <c r="AQ88" i="8"/>
  <c r="AG95" i="8"/>
  <c r="AG86" i="8"/>
  <c r="BI86" i="8"/>
  <c r="AJ86" i="8"/>
  <c r="BI95" i="8"/>
  <c r="AS88" i="8"/>
  <c r="AP25" i="8"/>
  <c r="BC86" i="8"/>
  <c r="AY17" i="8"/>
  <c r="AY18" i="8" s="1"/>
  <c r="AY23" i="8" s="1"/>
  <c r="BA94" i="8"/>
  <c r="BA95" i="8" s="1"/>
  <c r="BA86" i="8"/>
  <c r="AF25" i="8"/>
  <c r="BD88" i="8"/>
  <c r="BL86" i="8"/>
  <c r="AO19" i="8"/>
  <c r="AO24" i="8" s="1"/>
  <c r="BL95" i="8"/>
  <c r="BF95" i="8"/>
  <c r="AC25" i="8"/>
  <c r="AT86" i="8"/>
  <c r="BG86" i="8"/>
  <c r="BG95" i="8"/>
  <c r="AI25" i="8"/>
  <c r="AE19" i="8"/>
  <c r="AE24" i="8" s="1"/>
  <c r="AV80" i="8"/>
  <c r="AV85" i="8" s="1"/>
  <c r="AV93" i="8" s="1"/>
  <c r="AK25" i="8"/>
  <c r="AM25" i="8"/>
  <c r="AN25" i="8"/>
  <c r="AJ19" i="8"/>
  <c r="AJ24" i="8" s="1"/>
  <c r="AB19" i="8"/>
  <c r="AB24" i="8" s="1"/>
  <c r="AL19" i="8"/>
  <c r="AL24" i="8" s="1"/>
  <c r="AZ84" i="8"/>
  <c r="AZ80" i="8"/>
  <c r="AZ85" i="8" s="1"/>
  <c r="AZ93" i="8" s="1"/>
  <c r="BD86" i="8"/>
  <c r="AM86" i="8"/>
  <c r="AM95" i="8"/>
  <c r="BD95" i="8"/>
  <c r="BK86" i="8"/>
  <c r="BK95" i="8"/>
  <c r="AN80" i="8"/>
  <c r="AN85" i="8" s="1"/>
  <c r="AN93" i="8" s="1"/>
  <c r="AY80" i="8"/>
  <c r="AY85" i="8" s="1"/>
  <c r="AY93" i="8" s="1"/>
  <c r="AF80" i="8"/>
  <c r="AF85" i="8" s="1"/>
  <c r="AF93" i="8" s="1"/>
  <c r="BH80" i="8"/>
  <c r="BH85" i="8" s="1"/>
  <c r="BH93" i="8" s="1"/>
  <c r="AU80" i="8"/>
  <c r="AU85" i="8" s="1"/>
  <c r="AU93" i="8" s="1"/>
  <c r="BF86" i="8"/>
  <c r="AJ95" i="8"/>
  <c r="BJ86" i="8"/>
  <c r="BE80" i="8"/>
  <c r="BE85" i="8" s="1"/>
  <c r="BE93" i="8" s="1"/>
  <c r="AQ95" i="8"/>
  <c r="AO80" i="8"/>
  <c r="AO85" i="8" s="1"/>
  <c r="AO93" i="8" s="1"/>
  <c r="AT95" i="8"/>
  <c r="BJ95" i="8"/>
  <c r="AG28" i="8"/>
  <c r="AG33" i="8"/>
  <c r="BI15" i="8"/>
  <c r="BI36" i="8"/>
  <c r="BK36" i="8"/>
  <c r="BK15" i="8"/>
  <c r="AJ28" i="8"/>
  <c r="AJ33" i="8"/>
  <c r="AP93" i="8"/>
  <c r="AP95" i="8" s="1"/>
  <c r="AP86" i="8"/>
  <c r="AO89" i="8"/>
  <c r="AO88" i="8" s="1"/>
  <c r="AO94" i="8"/>
  <c r="AK79" i="8"/>
  <c r="AK84" i="8" s="1"/>
  <c r="AB78" i="8"/>
  <c r="BG15" i="8"/>
  <c r="BG36" i="8"/>
  <c r="AG19" i="8"/>
  <c r="AG24" i="8" s="1"/>
  <c r="BB93" i="8"/>
  <c r="BB95" i="8" s="1"/>
  <c r="BB86" i="8"/>
  <c r="AX80" i="8"/>
  <c r="AX85" i="8" s="1"/>
  <c r="AX93" i="8" s="1"/>
  <c r="BE89" i="8"/>
  <c r="BE88" i="8" s="1"/>
  <c r="BE94" i="8"/>
  <c r="AY94" i="8"/>
  <c r="AY89" i="8"/>
  <c r="AY88" i="8" s="1"/>
  <c r="AH80" i="8"/>
  <c r="AH85" i="8" s="1"/>
  <c r="AH93" i="8" s="1"/>
  <c r="AS95" i="8"/>
  <c r="AI79" i="8"/>
  <c r="AI84" i="8" s="1"/>
  <c r="AW79" i="8"/>
  <c r="AW84" i="8" s="1"/>
  <c r="AD79" i="8"/>
  <c r="AD84" i="8" s="1"/>
  <c r="AV94" i="8"/>
  <c r="AV89" i="8"/>
  <c r="AV88" i="8" s="1"/>
  <c r="BF36" i="8"/>
  <c r="BF15" i="8"/>
  <c r="BD36" i="8"/>
  <c r="BD15" i="8"/>
  <c r="AS86" i="8"/>
  <c r="AH32" i="8"/>
  <c r="AH25" i="8"/>
  <c r="AB90" i="8"/>
  <c r="AB117" i="8"/>
  <c r="BH36" i="8"/>
  <c r="BH15" i="8"/>
  <c r="AB28" i="8"/>
  <c r="AB33" i="8"/>
  <c r="AM88" i="8"/>
  <c r="AF94" i="8"/>
  <c r="AF89" i="8"/>
  <c r="AF88" i="8" s="1"/>
  <c r="AY59" i="8"/>
  <c r="AY29" i="8"/>
  <c r="BJ36" i="8"/>
  <c r="BJ15" i="8"/>
  <c r="AU89" i="8"/>
  <c r="AU88" i="8" s="1"/>
  <c r="AU94" i="8"/>
  <c r="AX89" i="8"/>
  <c r="AX88" i="8" s="1"/>
  <c r="AX94" i="8"/>
  <c r="AH89" i="8"/>
  <c r="AH88" i="8" s="1"/>
  <c r="AH94" i="8"/>
  <c r="BH94" i="8"/>
  <c r="BH89" i="8"/>
  <c r="BH88" i="8" s="1"/>
  <c r="AL28" i="8"/>
  <c r="AL33" i="8"/>
  <c r="AO28" i="8"/>
  <c r="AO33" i="8"/>
  <c r="AN94" i="8"/>
  <c r="AN89" i="8"/>
  <c r="AN88" i="8" s="1"/>
  <c r="AE28" i="8"/>
  <c r="AE33" i="8"/>
  <c r="BL36" i="8"/>
  <c r="BL15" i="8"/>
  <c r="BE15" i="8"/>
  <c r="BE36" i="8"/>
  <c r="AQ86" i="8"/>
  <c r="BK25" i="12" l="1"/>
  <c r="BI34" i="12"/>
  <c r="BC25" i="12"/>
  <c r="BE25" i="12"/>
  <c r="BD34" i="12"/>
  <c r="BD25" i="12"/>
  <c r="BC27" i="12"/>
  <c r="BC34" i="12"/>
  <c r="BA32" i="12"/>
  <c r="BA34" i="12" s="1"/>
  <c r="BA25" i="12"/>
  <c r="BJ25" i="12"/>
  <c r="BJ34" i="12"/>
  <c r="BI25" i="12"/>
  <c r="AZ19" i="12"/>
  <c r="AZ24" i="12" s="1"/>
  <c r="AZ32" i="12" s="1"/>
  <c r="AZ28" i="12"/>
  <c r="AZ27" i="12" s="1"/>
  <c r="AZ33" i="12"/>
  <c r="AJ34" i="12"/>
  <c r="BG25" i="12"/>
  <c r="BB34" i="12"/>
  <c r="AN34" i="12"/>
  <c r="AO95" i="12"/>
  <c r="AO86" i="12"/>
  <c r="BA86" i="12"/>
  <c r="BG34" i="12"/>
  <c r="BH34" i="12"/>
  <c r="BL34" i="12"/>
  <c r="AC34" i="12"/>
  <c r="BB25" i="12"/>
  <c r="BA95" i="12"/>
  <c r="BH25" i="12"/>
  <c r="BL25" i="12"/>
  <c r="AR34" i="12"/>
  <c r="AK34" i="8"/>
  <c r="AM34" i="8"/>
  <c r="AP34" i="8"/>
  <c r="AN34" i="8"/>
  <c r="AI34" i="8"/>
  <c r="AH34" i="8"/>
  <c r="AE32" i="8"/>
  <c r="AL27" i="8"/>
  <c r="AG27" i="8"/>
  <c r="AB32" i="8"/>
  <c r="AO32" i="8"/>
  <c r="AP27" i="8"/>
  <c r="AE27" i="8"/>
  <c r="AB27" i="8"/>
  <c r="AJ32" i="8"/>
  <c r="AR32" i="8"/>
  <c r="AO27" i="8"/>
  <c r="AG32" i="8"/>
  <c r="AJ27" i="8"/>
  <c r="AC34" i="8"/>
  <c r="AQ32" i="8"/>
  <c r="AR27" i="8"/>
  <c r="AL32" i="8"/>
  <c r="AQ27" i="8"/>
  <c r="AT19" i="8"/>
  <c r="AT24" i="8" s="1"/>
  <c r="AT32" i="8" s="1"/>
  <c r="AT34" i="8" s="1"/>
  <c r="AT28" i="8"/>
  <c r="AT27" i="8" s="1"/>
  <c r="AR25" i="8"/>
  <c r="AX59" i="8"/>
  <c r="AX38" i="8"/>
  <c r="AU33" i="8"/>
  <c r="AX17" i="8"/>
  <c r="AX18" i="8" s="1"/>
  <c r="AX23" i="8" s="1"/>
  <c r="AX28" i="8" s="1"/>
  <c r="AX27" i="8" s="1"/>
  <c r="AU19" i="8"/>
  <c r="AU24" i="8" s="1"/>
  <c r="AU32" i="8" s="1"/>
  <c r="AU27" i="8"/>
  <c r="AO95" i="8"/>
  <c r="AW38" i="8"/>
  <c r="AW17" i="8"/>
  <c r="AW18" i="8" s="1"/>
  <c r="AW23" i="8" s="1"/>
  <c r="AW28" i="8" s="1"/>
  <c r="AW29" i="8"/>
  <c r="AQ25" i="8"/>
  <c r="AV17" i="8"/>
  <c r="AV22" i="8"/>
  <c r="BC59" i="8"/>
  <c r="BC17" i="8"/>
  <c r="BC18" i="8" s="1"/>
  <c r="BC23" i="8" s="1"/>
  <c r="AZ29" i="8"/>
  <c r="BA29" i="8"/>
  <c r="AV86" i="8"/>
  <c r="BA17" i="8"/>
  <c r="BA18" i="8" s="1"/>
  <c r="BA23" i="8" s="1"/>
  <c r="BB29" i="8"/>
  <c r="BB17" i="8"/>
  <c r="BB18" i="8" s="1"/>
  <c r="BB23" i="8" s="1"/>
  <c r="AZ17" i="8"/>
  <c r="AZ18" i="8" s="1"/>
  <c r="AZ23" i="8" s="1"/>
  <c r="AZ28" i="8" s="1"/>
  <c r="AS19" i="8"/>
  <c r="AS24" i="8" s="1"/>
  <c r="AS32" i="8" s="1"/>
  <c r="AS33" i="8"/>
  <c r="AS28" i="8"/>
  <c r="AS27" i="8" s="1"/>
  <c r="AF86" i="8"/>
  <c r="AV95" i="8"/>
  <c r="AU86" i="8"/>
  <c r="AY86" i="8"/>
  <c r="AN86" i="8"/>
  <c r="AO25" i="8"/>
  <c r="AY95" i="8"/>
  <c r="AB34" i="8"/>
  <c r="AZ86" i="8"/>
  <c r="AN95" i="8"/>
  <c r="AZ89" i="8"/>
  <c r="AZ88" i="8" s="1"/>
  <c r="AE25" i="8"/>
  <c r="AU95" i="8"/>
  <c r="AJ25" i="8"/>
  <c r="AL25" i="8"/>
  <c r="AB25" i="8"/>
  <c r="AH86" i="8"/>
  <c r="AZ94" i="8"/>
  <c r="AZ95" i="8" s="1"/>
  <c r="BH95" i="8"/>
  <c r="AF95" i="8"/>
  <c r="AO86" i="8"/>
  <c r="BE95" i="8"/>
  <c r="BH86" i="8"/>
  <c r="BE86" i="8"/>
  <c r="AH95" i="8"/>
  <c r="AW80" i="8"/>
  <c r="AW85" i="8" s="1"/>
  <c r="AW93" i="8" s="1"/>
  <c r="AX86" i="8"/>
  <c r="BJ16" i="8"/>
  <c r="BJ22" i="8" s="1"/>
  <c r="BF16" i="8"/>
  <c r="BF22" i="8" s="1"/>
  <c r="AD89" i="8"/>
  <c r="AD88" i="8" s="1"/>
  <c r="AD94" i="8"/>
  <c r="BE16" i="8"/>
  <c r="BE22" i="8" s="1"/>
  <c r="AY19" i="8"/>
  <c r="AY24" i="8" s="1"/>
  <c r="BD16" i="8"/>
  <c r="BD22" i="8" s="1"/>
  <c r="AD80" i="8"/>
  <c r="AD85" i="8" s="1"/>
  <c r="AD93" i="8" s="1"/>
  <c r="AI80" i="8"/>
  <c r="AI85" i="8" s="1"/>
  <c r="AI93" i="8" s="1"/>
  <c r="AB79" i="8"/>
  <c r="AB84" i="8" s="1"/>
  <c r="BK16" i="8"/>
  <c r="BK22" i="8" s="1"/>
  <c r="BI16" i="8"/>
  <c r="BI22" i="8" s="1"/>
  <c r="AK89" i="8"/>
  <c r="AK88" i="8" s="1"/>
  <c r="AK94" i="8"/>
  <c r="BH16" i="8"/>
  <c r="BH22" i="8" s="1"/>
  <c r="AW89" i="8"/>
  <c r="AW88" i="8" s="1"/>
  <c r="AW94" i="8"/>
  <c r="BL16" i="8"/>
  <c r="BL22" i="8" s="1"/>
  <c r="AX95" i="8"/>
  <c r="AY28" i="8"/>
  <c r="AY27" i="8" s="1"/>
  <c r="AY33" i="8"/>
  <c r="AI94" i="8"/>
  <c r="AI89" i="8"/>
  <c r="AI88" i="8" s="1"/>
  <c r="BG16" i="8"/>
  <c r="BG22" i="8" s="1"/>
  <c r="AK80" i="8"/>
  <c r="AK85" i="8" s="1"/>
  <c r="AK93" i="8" s="1"/>
  <c r="AG25" i="8"/>
  <c r="AZ25" i="12" l="1"/>
  <c r="AZ34" i="12"/>
  <c r="AG34" i="8"/>
  <c r="AO34" i="8"/>
  <c r="AE34" i="8"/>
  <c r="AJ34" i="8"/>
  <c r="AQ34" i="8"/>
  <c r="AL34" i="8"/>
  <c r="AR34" i="8"/>
  <c r="AU25" i="8"/>
  <c r="AT25" i="8"/>
  <c r="AU34" i="8"/>
  <c r="AX33" i="8"/>
  <c r="AX19" i="8"/>
  <c r="AX24" i="8" s="1"/>
  <c r="AX32" i="8" s="1"/>
  <c r="AW27" i="8"/>
  <c r="AW33" i="8"/>
  <c r="AW19" i="8"/>
  <c r="AW24" i="8" s="1"/>
  <c r="AW32" i="8" s="1"/>
  <c r="AV18" i="8"/>
  <c r="AV23" i="8" s="1"/>
  <c r="AV59" i="8"/>
  <c r="AV29" i="8"/>
  <c r="AV38" i="8"/>
  <c r="AZ27" i="8"/>
  <c r="AS25" i="8"/>
  <c r="AZ33" i="8"/>
  <c r="AZ19" i="8"/>
  <c r="AZ24" i="8" s="1"/>
  <c r="AZ32" i="8" s="1"/>
  <c r="AS34" i="8"/>
  <c r="AB80" i="8"/>
  <c r="AB85" i="8" s="1"/>
  <c r="AB93" i="8" s="1"/>
  <c r="BG17" i="8"/>
  <c r="BG18" i="8" s="1"/>
  <c r="BG23" i="8" s="1"/>
  <c r="AI95" i="8"/>
  <c r="BI17" i="8"/>
  <c r="BI18" i="8" s="1"/>
  <c r="BI23" i="8" s="1"/>
  <c r="BC19" i="8"/>
  <c r="BC24" i="8" s="1"/>
  <c r="BC32" i="8" s="1"/>
  <c r="AI86" i="8"/>
  <c r="AW86" i="8"/>
  <c r="AW95" i="8"/>
  <c r="BD17" i="8"/>
  <c r="BD18" i="8" s="1"/>
  <c r="BD23" i="8" s="1"/>
  <c r="BF17" i="8"/>
  <c r="BF18" i="8" s="1"/>
  <c r="BH59" i="8"/>
  <c r="BH29" i="8"/>
  <c r="AD86" i="8"/>
  <c r="BH17" i="8"/>
  <c r="AK86" i="8"/>
  <c r="BC28" i="8"/>
  <c r="BC27" i="8" s="1"/>
  <c r="BC33" i="8"/>
  <c r="BL59" i="8"/>
  <c r="BL29" i="8"/>
  <c r="BB28" i="8"/>
  <c r="BB27" i="8" s="1"/>
  <c r="BB33" i="8"/>
  <c r="BK59" i="8"/>
  <c r="BK29" i="8"/>
  <c r="BE17" i="8"/>
  <c r="BA28" i="8"/>
  <c r="BA27" i="8" s="1"/>
  <c r="BA33" i="8"/>
  <c r="BF59" i="8"/>
  <c r="BF29" i="8"/>
  <c r="BE59" i="8"/>
  <c r="BE29" i="8"/>
  <c r="BI59" i="8"/>
  <c r="BI29" i="8"/>
  <c r="AB94" i="8"/>
  <c r="AB89" i="8"/>
  <c r="AB88" i="8" s="1"/>
  <c r="AD95" i="8"/>
  <c r="BJ59" i="8"/>
  <c r="BJ29" i="8"/>
  <c r="BG59" i="8"/>
  <c r="BG29" i="8"/>
  <c r="BL17" i="8"/>
  <c r="BB19" i="8"/>
  <c r="BB24" i="8" s="1"/>
  <c r="BB32" i="8" s="1"/>
  <c r="AK95" i="8"/>
  <c r="BK17" i="8"/>
  <c r="BD59" i="8"/>
  <c r="BD29" i="8"/>
  <c r="AY32" i="8"/>
  <c r="AY34" i="8" s="1"/>
  <c r="AY25" i="8"/>
  <c r="BA19" i="8"/>
  <c r="BA24" i="8" s="1"/>
  <c r="BA32" i="8" s="1"/>
  <c r="BJ17" i="8"/>
  <c r="AX25" i="8" l="1"/>
  <c r="AX34" i="8"/>
  <c r="AW25" i="8"/>
  <c r="AW34" i="8"/>
  <c r="AV19" i="8"/>
  <c r="AV24" i="8" s="1"/>
  <c r="AV28" i="8"/>
  <c r="AV27" i="8" s="1"/>
  <c r="AV33" i="8"/>
  <c r="AZ34" i="8"/>
  <c r="AB95" i="8"/>
  <c r="AZ25" i="8"/>
  <c r="AB86" i="8"/>
  <c r="BC25" i="8"/>
  <c r="BC34" i="8"/>
  <c r="BI19" i="8"/>
  <c r="BI24" i="8" s="1"/>
  <c r="BG19" i="8"/>
  <c r="BG24" i="8" s="1"/>
  <c r="BF23" i="8"/>
  <c r="BF28" i="8" s="1"/>
  <c r="BF27" i="8" s="1"/>
  <c r="BF19" i="8"/>
  <c r="BF24" i="8" s="1"/>
  <c r="BF32" i="8" s="1"/>
  <c r="BA34" i="8"/>
  <c r="BD19" i="8"/>
  <c r="BD24" i="8" s="1"/>
  <c r="BD32" i="8" s="1"/>
  <c r="BE18" i="8"/>
  <c r="BE23" i="8" s="1"/>
  <c r="BK18" i="8"/>
  <c r="BK23" i="8" s="1"/>
  <c r="BH18" i="8"/>
  <c r="BH23" i="8" s="1"/>
  <c r="BL18" i="8"/>
  <c r="BL23" i="8" s="1"/>
  <c r="BG28" i="8"/>
  <c r="BG27" i="8" s="1"/>
  <c r="BG33" i="8"/>
  <c r="BA25" i="8"/>
  <c r="BB25" i="8"/>
  <c r="BJ18" i="8"/>
  <c r="BJ23" i="8" s="1"/>
  <c r="BD28" i="8"/>
  <c r="BD27" i="8" s="1"/>
  <c r="BD33" i="8"/>
  <c r="BB34" i="8"/>
  <c r="BI28" i="8"/>
  <c r="BI27" i="8" s="1"/>
  <c r="BI33" i="8"/>
  <c r="AV32" i="8" l="1"/>
  <c r="AV34" i="8" s="1"/>
  <c r="AV25" i="8"/>
  <c r="BF33" i="8"/>
  <c r="BF34" i="8" s="1"/>
  <c r="BD25" i="8"/>
  <c r="BJ19" i="8"/>
  <c r="BJ24" i="8" s="1"/>
  <c r="BJ32" i="8" s="1"/>
  <c r="BL19" i="8"/>
  <c r="BL24" i="8" s="1"/>
  <c r="BL32" i="8" s="1"/>
  <c r="BI32" i="8"/>
  <c r="BI34" i="8" s="1"/>
  <c r="BI25" i="8"/>
  <c r="BK19" i="8"/>
  <c r="BK24" i="8" s="1"/>
  <c r="BK32" i="8" s="1"/>
  <c r="BG32" i="8"/>
  <c r="BG34" i="8" s="1"/>
  <c r="BG25" i="8"/>
  <c r="BF25" i="8"/>
  <c r="BD34" i="8"/>
  <c r="BE19" i="8"/>
  <c r="BE24" i="8" s="1"/>
  <c r="BE32" i="8" s="1"/>
  <c r="BH28" i="8"/>
  <c r="BH27" i="8" s="1"/>
  <c r="BH33" i="8"/>
  <c r="BJ28" i="8"/>
  <c r="BJ27" i="8" s="1"/>
  <c r="BJ33" i="8"/>
  <c r="BL28" i="8"/>
  <c r="BL27" i="8" s="1"/>
  <c r="BL33" i="8"/>
  <c r="BH19" i="8"/>
  <c r="BH24" i="8" s="1"/>
  <c r="BH32" i="8" s="1"/>
  <c r="BK28" i="8"/>
  <c r="BK27" i="8" s="1"/>
  <c r="BK33" i="8"/>
  <c r="BE28" i="8"/>
  <c r="BE27" i="8" s="1"/>
  <c r="BE33" i="8"/>
  <c r="BJ34" i="8" l="1"/>
  <c r="BL34" i="8"/>
  <c r="BJ25" i="8"/>
  <c r="BL25" i="8"/>
  <c r="BE25" i="8"/>
  <c r="BK25" i="8"/>
  <c r="BK34" i="8"/>
  <c r="BE34" i="8"/>
  <c r="BH34" i="8"/>
  <c r="BH25" i="8"/>
</calcChain>
</file>

<file path=xl/sharedStrings.xml><?xml version="1.0" encoding="utf-8"?>
<sst xmlns="http://schemas.openxmlformats.org/spreadsheetml/2006/main" count="244" uniqueCount="56">
  <si>
    <t>PTV</t>
  </si>
  <si>
    <t>Input</t>
  </si>
  <si>
    <t>FCIT</t>
  </si>
  <si>
    <t>Cost Multiplier</t>
  </si>
  <si>
    <t>GVPP</t>
  </si>
  <si>
    <t>Royalty</t>
  </si>
  <si>
    <t>GVR</t>
  </si>
  <si>
    <t>Transport and Shipping</t>
  </si>
  <si>
    <t>Minimum Gross Tax</t>
  </si>
  <si>
    <t>ANSWC min</t>
  </si>
  <si>
    <t>ANSWC max</t>
  </si>
  <si>
    <t>Rate</t>
  </si>
  <si>
    <t>Per Barrel Credits</t>
  </si>
  <si>
    <t>$/bbl GVPP Min</t>
  </si>
  <si>
    <t>$/bbl GVPP Max</t>
  </si>
  <si>
    <t>Step</t>
  </si>
  <si>
    <t>Start Price</t>
  </si>
  <si>
    <t>Price Step</t>
  </si>
  <si>
    <t>Max Credit</t>
  </si>
  <si>
    <t>Credit Step</t>
  </si>
  <si>
    <t>ANSWC</t>
  </si>
  <si>
    <t>Costs</t>
  </si>
  <si>
    <t>T&amp;S Multiplier</t>
  </si>
  <si>
    <t>Costs - opex &amp; capex</t>
  </si>
  <si>
    <t>Tax Rate</t>
  </si>
  <si>
    <t>T&amp;S</t>
  </si>
  <si>
    <t>Ptax</t>
  </si>
  <si>
    <t>Barrel Credit</t>
  </si>
  <si>
    <t>Ptax w/ credit</t>
  </si>
  <si>
    <t>Gross min tax</t>
  </si>
  <si>
    <t>Tax Payable</t>
  </si>
  <si>
    <t>State Corp Income Tax</t>
  </si>
  <si>
    <t>Federal Corp Income Tax</t>
  </si>
  <si>
    <t>Before SCIT</t>
  </si>
  <si>
    <t>SCIT</t>
  </si>
  <si>
    <t>Before FCIT</t>
  </si>
  <si>
    <t>Producer CF</t>
  </si>
  <si>
    <t>State Take</t>
  </si>
  <si>
    <t>Federal Take</t>
  </si>
  <si>
    <t>Producer Profit</t>
  </si>
  <si>
    <t>Gross Shares</t>
  </si>
  <si>
    <t xml:space="preserve">Producer </t>
  </si>
  <si>
    <t xml:space="preserve">Federal  </t>
  </si>
  <si>
    <t xml:space="preserve">State  </t>
  </si>
  <si>
    <t>Net Shares</t>
  </si>
  <si>
    <t>Producer Costs</t>
  </si>
  <si>
    <t>EFF Ptax Rate</t>
  </si>
  <si>
    <t>Delta State</t>
  </si>
  <si>
    <t>GVR per Barrel</t>
  </si>
  <si>
    <t>Hard Floor</t>
  </si>
  <si>
    <t>Non-GVR Daily Production</t>
  </si>
  <si>
    <t>Min Credit</t>
  </si>
  <si>
    <t>*Do Not Change*</t>
  </si>
  <si>
    <t>Yes</t>
  </si>
  <si>
    <t>No</t>
  </si>
  <si>
    <t>GVR Daily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</si>
</sst>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0_ ;[Red]\-0\ "/>
    <numFmt numFmtId="166" formatCode="0.00_ ;[Red]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3" fillId="4" borderId="0" xfId="0" applyFont="1" applyFill="1"/>
    <xf numFmtId="165" fontId="0" fillId="0" borderId="0" xfId="0" applyNumberFormat="1"/>
    <xf numFmtId="0" fontId="0" fillId="4" borderId="0" xfId="0" applyFill="1"/>
    <xf numFmtId="9" fontId="0" fillId="0" borderId="0" xfId="1" applyFont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165" fontId="0" fillId="0" borderId="8" xfId="0" applyNumberFormat="1" applyBorder="1"/>
    <xf numFmtId="0" fontId="0" fillId="0" borderId="0" xfId="0" applyFill="1" applyBorder="1"/>
    <xf numFmtId="2" fontId="0" fillId="2" borderId="0" xfId="0" applyNumberFormat="1" applyFill="1" applyBorder="1"/>
    <xf numFmtId="9" fontId="0" fillId="2" borderId="6" xfId="0" applyNumberFormat="1" applyFill="1" applyBorder="1"/>
    <xf numFmtId="0" fontId="0" fillId="2" borderId="0" xfId="0" applyFill="1" applyBorder="1"/>
    <xf numFmtId="0" fontId="0" fillId="2" borderId="8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2" fontId="0" fillId="3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2" fontId="0" fillId="3" borderId="6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0" fontId="5" fillId="4" borderId="2" xfId="0" applyFont="1" applyFill="1" applyBorder="1"/>
    <xf numFmtId="9" fontId="4" fillId="4" borderId="4" xfId="1" applyFont="1" applyFill="1" applyBorder="1" applyAlignment="1">
      <alignment horizontal="center" vertical="center"/>
    </xf>
    <xf numFmtId="0" fontId="0" fillId="0" borderId="5" xfId="0" applyFill="1" applyBorder="1"/>
    <xf numFmtId="2" fontId="2" fillId="2" borderId="6" xfId="1" applyNumberFormat="1" applyFont="1" applyFill="1" applyBorder="1" applyAlignment="1">
      <alignment horizontal="center" vertical="center"/>
    </xf>
    <xf numFmtId="0" fontId="0" fillId="0" borderId="7" xfId="0" applyFill="1" applyBorder="1"/>
    <xf numFmtId="2" fontId="2" fillId="2" borderId="9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/>
    <xf numFmtId="0" fontId="0" fillId="2" borderId="0" xfId="0" applyFill="1"/>
    <xf numFmtId="9" fontId="0" fillId="2" borderId="0" xfId="0" applyNumberFormat="1" applyFill="1"/>
    <xf numFmtId="166" fontId="0" fillId="0" borderId="0" xfId="0" applyNumberFormat="1"/>
    <xf numFmtId="10" fontId="0" fillId="2" borderId="0" xfId="0" applyNumberFormat="1" applyFill="1"/>
    <xf numFmtId="166" fontId="3" fillId="0" borderId="0" xfId="0" applyNumberFormat="1" applyFont="1"/>
    <xf numFmtId="0" fontId="5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7" xfId="0" applyFill="1" applyBorder="1"/>
    <xf numFmtId="166" fontId="0" fillId="5" borderId="9" xfId="0" applyNumberFormat="1" applyFill="1" applyBorder="1"/>
    <xf numFmtId="166" fontId="0" fillId="5" borderId="0" xfId="0" applyNumberFormat="1" applyFill="1" applyBorder="1"/>
    <xf numFmtId="166" fontId="0" fillId="5" borderId="6" xfId="0" applyNumberFormat="1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9" fontId="0" fillId="5" borderId="0" xfId="0" applyNumberFormat="1" applyFill="1" applyBorder="1"/>
    <xf numFmtId="9" fontId="0" fillId="5" borderId="6" xfId="0" applyNumberFormat="1" applyFill="1" applyBorder="1"/>
    <xf numFmtId="9" fontId="0" fillId="5" borderId="8" xfId="0" applyNumberFormat="1" applyFill="1" applyBorder="1"/>
    <xf numFmtId="9" fontId="0" fillId="5" borderId="9" xfId="0" applyNumberFormat="1" applyFill="1" applyBorder="1"/>
    <xf numFmtId="0" fontId="6" fillId="4" borderId="2" xfId="0" applyFont="1" applyFill="1" applyBorder="1"/>
    <xf numFmtId="9" fontId="0" fillId="2" borderId="9" xfId="0" applyNumberFormat="1" applyFill="1" applyBorder="1"/>
    <xf numFmtId="1" fontId="0" fillId="2" borderId="0" xfId="0" applyNumberFormat="1" applyFill="1"/>
    <xf numFmtId="0" fontId="0" fillId="2" borderId="0" xfId="0" applyFill="1" applyAlignment="1">
      <alignment horizontal="center"/>
    </xf>
    <xf numFmtId="0" fontId="9" fillId="0" borderId="0" xfId="0" applyFont="1"/>
    <xf numFmtId="166" fontId="0" fillId="0" borderId="0" xfId="0" applyNumberFormat="1" applyFill="1"/>
    <xf numFmtId="0" fontId="0" fillId="6" borderId="0" xfId="0" applyFill="1"/>
    <xf numFmtId="166" fontId="0" fillId="6" borderId="0" xfId="0" applyNumberFormat="1" applyFill="1"/>
    <xf numFmtId="166" fontId="3" fillId="6" borderId="0" xfId="0" applyNumberFormat="1" applyFont="1" applyFill="1"/>
    <xf numFmtId="166" fontId="0" fillId="6" borderId="0" xfId="1" applyNumberFormat="1" applyFont="1" applyFill="1"/>
    <xf numFmtId="0" fontId="3" fillId="6" borderId="0" xfId="0" applyFont="1" applyFill="1"/>
    <xf numFmtId="9" fontId="0" fillId="6" borderId="0" xfId="0" applyNumberFormat="1" applyFill="1"/>
    <xf numFmtId="9" fontId="3" fillId="6" borderId="0" xfId="0" applyNumberFormat="1" applyFont="1" applyFill="1"/>
    <xf numFmtId="9" fontId="0" fillId="6" borderId="0" xfId="1" applyFont="1" applyFill="1"/>
    <xf numFmtId="0" fontId="0" fillId="6" borderId="0" xfId="1" applyNumberFormat="1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/>
    <xf numFmtId="9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/>
    <xf numFmtId="0" fontId="9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3" fillId="0" borderId="0" xfId="0" applyFont="1"/>
  </cellXfs>
  <cellStyles count="4">
    <cellStyle name="Followed Hyperlink" xfId="2" builtinId="9" hidden="1"/>
    <cellStyle name="Followed Hyperlink" xfId="3" builtinId="9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Split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StatusQuo!$AA$32</c:f>
              <c:strCache>
                <c:ptCount val="1"/>
                <c:pt idx="0">
                  <c:v>Producer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StatusQuo!$AB$32:$BL$32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0.20718750000000002</c:v>
                </c:pt>
                <c:pt idx="7">
                  <c:v>0.307734375</c:v>
                </c:pt>
                <c:pt idx="8">
                  <c:v>0.35800781250000002</c:v>
                </c:pt>
                <c:pt idx="9">
                  <c:v>0.38817187500000006</c:v>
                </c:pt>
                <c:pt idx="10">
                  <c:v>0.40828125000000004</c:v>
                </c:pt>
                <c:pt idx="11">
                  <c:v>0.42264508928571431</c:v>
                </c:pt>
                <c:pt idx="12">
                  <c:v>0.43132324218750001</c:v>
                </c:pt>
                <c:pt idx="13">
                  <c:v>0.42190755208333336</c:v>
                </c:pt>
                <c:pt idx="14">
                  <c:v>0.40218749999999998</c:v>
                </c:pt>
                <c:pt idx="15">
                  <c:v>0.39713245738636366</c:v>
                </c:pt>
                <c:pt idx="16">
                  <c:v>0.38276367187499999</c:v>
                </c:pt>
                <c:pt idx="17">
                  <c:v>0.37998046875000002</c:v>
                </c:pt>
                <c:pt idx="18">
                  <c:v>0.36888950892857142</c:v>
                </c:pt>
                <c:pt idx="19">
                  <c:v>0.36740234375000003</c:v>
                </c:pt>
                <c:pt idx="20">
                  <c:v>0.35848388671874998</c:v>
                </c:pt>
                <c:pt idx="21">
                  <c:v>0.35778377757352942</c:v>
                </c:pt>
                <c:pt idx="22">
                  <c:v>0.35039062500000001</c:v>
                </c:pt>
                <c:pt idx="23">
                  <c:v>0.35019017269736841</c:v>
                </c:pt>
                <c:pt idx="24">
                  <c:v>0.34391601562500002</c:v>
                </c:pt>
                <c:pt idx="25">
                  <c:v>0.34404296875000001</c:v>
                </c:pt>
                <c:pt idx="26">
                  <c:v>0.33861860795454546</c:v>
                </c:pt>
                <c:pt idx="27">
                  <c:v>0.33896484375000002</c:v>
                </c:pt>
                <c:pt idx="28">
                  <c:v>0.33420410156250002</c:v>
                </c:pt>
                <c:pt idx="29">
                  <c:v>0.33469921875000003</c:v>
                </c:pt>
                <c:pt idx="30">
                  <c:v>0.33515624999999999</c:v>
                </c:pt>
                <c:pt idx="31">
                  <c:v>0.33557942708333333</c:v>
                </c:pt>
                <c:pt idx="32">
                  <c:v>0.33597237723214285</c:v>
                </c:pt>
                <c:pt idx="33">
                  <c:v>0.33633822737068964</c:v>
                </c:pt>
                <c:pt idx="34">
                  <c:v>0.33667968749999999</c:v>
                </c:pt>
                <c:pt idx="35">
                  <c:v>0.33699911794354837</c:v>
                </c:pt>
                <c:pt idx="36">
                  <c:v>0.33729858398437501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C-4C86-9727-08B9A415F259}"/>
            </c:ext>
          </c:extLst>
        </c:ser>
        <c:ser>
          <c:idx val="1"/>
          <c:order val="1"/>
          <c:tx>
            <c:strRef>
              <c:f>StatusQuo!$AA$33</c:f>
              <c:strCache>
                <c:ptCount val="1"/>
                <c:pt idx="0">
                  <c:v>Federal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StatusQuo!$AB$33:$BL$33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0.11156249999999998</c:v>
                </c:pt>
                <c:pt idx="7">
                  <c:v>0.16570312499999998</c:v>
                </c:pt>
                <c:pt idx="8">
                  <c:v>0.19277343749999998</c:v>
                </c:pt>
                <c:pt idx="9">
                  <c:v>0.20901562499999998</c:v>
                </c:pt>
                <c:pt idx="10">
                  <c:v>0.21984374999999998</c:v>
                </c:pt>
                <c:pt idx="11">
                  <c:v>0.22757812499999999</c:v>
                </c:pt>
                <c:pt idx="12">
                  <c:v>0.23225097656249999</c:v>
                </c:pt>
                <c:pt idx="13">
                  <c:v>0.22718098958333333</c:v>
                </c:pt>
                <c:pt idx="14">
                  <c:v>0.21656249999999999</c:v>
                </c:pt>
                <c:pt idx="15">
                  <c:v>0.21384055397727272</c:v>
                </c:pt>
                <c:pt idx="16">
                  <c:v>0.20610351562500001</c:v>
                </c:pt>
                <c:pt idx="17">
                  <c:v>0.20460486778846154</c:v>
                </c:pt>
                <c:pt idx="18">
                  <c:v>0.19863281250000001</c:v>
                </c:pt>
                <c:pt idx="19">
                  <c:v>0.19783203124999998</c:v>
                </c:pt>
                <c:pt idx="20">
                  <c:v>0.19302978515624997</c:v>
                </c:pt>
                <c:pt idx="21">
                  <c:v>0.19265280330882353</c:v>
                </c:pt>
                <c:pt idx="22">
                  <c:v>0.18867187499999999</c:v>
                </c:pt>
                <c:pt idx="23">
                  <c:v>0.18856393914473685</c:v>
                </c:pt>
                <c:pt idx="24">
                  <c:v>0.185185546875</c:v>
                </c:pt>
                <c:pt idx="25">
                  <c:v>0.18525390624999999</c:v>
                </c:pt>
                <c:pt idx="26">
                  <c:v>0.1823330965909091</c:v>
                </c:pt>
                <c:pt idx="27">
                  <c:v>0.18251953125000001</c:v>
                </c:pt>
                <c:pt idx="28">
                  <c:v>0.17995605468750001</c:v>
                </c:pt>
                <c:pt idx="29">
                  <c:v>0.18022265625</c:v>
                </c:pt>
                <c:pt idx="30">
                  <c:v>0.18046875000000001</c:v>
                </c:pt>
                <c:pt idx="31">
                  <c:v>0.18069661458333333</c:v>
                </c:pt>
                <c:pt idx="32">
                  <c:v>0.180908203125</c:v>
                </c:pt>
                <c:pt idx="33">
                  <c:v>0.18110519935344827</c:v>
                </c:pt>
                <c:pt idx="34">
                  <c:v>0.18128906249999999</c:v>
                </c:pt>
                <c:pt idx="35">
                  <c:v>0.18146106350806449</c:v>
                </c:pt>
                <c:pt idx="36">
                  <c:v>0.18162231445312499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C-4C86-9727-08B9A415F259}"/>
            </c:ext>
          </c:extLst>
        </c:ser>
        <c:ser>
          <c:idx val="2"/>
          <c:order val="2"/>
          <c:tx>
            <c:strRef>
              <c:f>StatusQuo!$AA$34</c:f>
              <c:strCache>
                <c:ptCount val="1"/>
                <c:pt idx="0">
                  <c:v>State 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StatusQuo!$AB$34:$BL$34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0.68124999999999991</c:v>
                </c:pt>
                <c:pt idx="7">
                  <c:v>0.52656250000000004</c:v>
                </c:pt>
                <c:pt idx="8">
                  <c:v>0.44921875</c:v>
                </c:pt>
                <c:pt idx="9">
                  <c:v>0.40281250000000002</c:v>
                </c:pt>
                <c:pt idx="10">
                  <c:v>0.37187499999999996</c:v>
                </c:pt>
                <c:pt idx="11">
                  <c:v>0.34977678571428572</c:v>
                </c:pt>
                <c:pt idx="12">
                  <c:v>0.33642578124999994</c:v>
                </c:pt>
                <c:pt idx="13">
                  <c:v>0.35091145833333331</c:v>
                </c:pt>
                <c:pt idx="14">
                  <c:v>0.38125000000000003</c:v>
                </c:pt>
                <c:pt idx="15">
                  <c:v>0.38902698863636359</c:v>
                </c:pt>
                <c:pt idx="16">
                  <c:v>0.41113281250000006</c:v>
                </c:pt>
                <c:pt idx="17">
                  <c:v>0.41541466346153844</c:v>
                </c:pt>
                <c:pt idx="18">
                  <c:v>0.4324776785714286</c:v>
                </c:pt>
                <c:pt idx="19">
                  <c:v>0.43476562500000004</c:v>
                </c:pt>
                <c:pt idx="20">
                  <c:v>0.44848632812500011</c:v>
                </c:pt>
                <c:pt idx="21">
                  <c:v>0.44956341911764708</c:v>
                </c:pt>
                <c:pt idx="22">
                  <c:v>0.46093749999999994</c:v>
                </c:pt>
                <c:pt idx="23">
                  <c:v>0.46124588815789469</c:v>
                </c:pt>
                <c:pt idx="24">
                  <c:v>0.47089843749999999</c:v>
                </c:pt>
                <c:pt idx="25">
                  <c:v>0.47070312499999994</c:v>
                </c:pt>
                <c:pt idx="26">
                  <c:v>0.47904829545454541</c:v>
                </c:pt>
                <c:pt idx="27">
                  <c:v>0.478515625</c:v>
                </c:pt>
                <c:pt idx="28">
                  <c:v>0.48583984375</c:v>
                </c:pt>
                <c:pt idx="29">
                  <c:v>0.48507812499999997</c:v>
                </c:pt>
                <c:pt idx="30">
                  <c:v>0.48437500000000006</c:v>
                </c:pt>
                <c:pt idx="31">
                  <c:v>0.48372395833333337</c:v>
                </c:pt>
                <c:pt idx="32">
                  <c:v>0.48311941964285715</c:v>
                </c:pt>
                <c:pt idx="33">
                  <c:v>0.4825565732758621</c:v>
                </c:pt>
                <c:pt idx="34">
                  <c:v>0.48203125000000002</c:v>
                </c:pt>
                <c:pt idx="35">
                  <c:v>0.48153981854838718</c:v>
                </c:pt>
                <c:pt idx="36">
                  <c:v>0.48107910156249994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CC-4C86-9727-08B9A415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32832"/>
        <c:axId val="210328576"/>
      </c:barChart>
      <c:catAx>
        <c:axId val="210332832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28576"/>
        <c:crosses val="autoZero"/>
        <c:auto val="1"/>
        <c:lblAlgn val="ctr"/>
        <c:lblOffset val="100"/>
        <c:noMultiLvlLbl val="0"/>
      </c:catAx>
      <c:valAx>
        <c:axId val="2103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Effective Tax Rate and State Take </a:t>
            </a:r>
          </a:p>
          <a:p>
            <a:pPr>
              <a:defRPr/>
            </a:pPr>
            <a:r>
              <a:rPr lang="en-US"/>
              <a:t>Non-GVR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2"/>
          <c:tx>
            <c:v>Change in State Take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StatusQuo!$AB$59:$BL$59</c:f>
              <c:numCache>
                <c:formatCode>0_ ;[Red]\-0\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5-43E5-8CE0-3E7602699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019016"/>
        <c:axId val="212018624"/>
      </c:barChart>
      <c:lineChart>
        <c:grouping val="standard"/>
        <c:varyColors val="0"/>
        <c:ser>
          <c:idx val="4"/>
          <c:order val="0"/>
          <c:tx>
            <c:v>With Model Changes</c:v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StatusQuo!$AB$36:$BL$36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0.32</c:v>
                </c:pt>
                <c:pt idx="7">
                  <c:v>0.192</c:v>
                </c:pt>
                <c:pt idx="8">
                  <c:v>0.14545454545454545</c:v>
                </c:pt>
                <c:pt idx="9">
                  <c:v>0.1213793103448276</c:v>
                </c:pt>
                <c:pt idx="10">
                  <c:v>0.10666666666666666</c:v>
                </c:pt>
                <c:pt idx="11">
                  <c:v>9.6744186046511638E-2</c:v>
                </c:pt>
                <c:pt idx="12">
                  <c:v>9.4E-2</c:v>
                </c:pt>
                <c:pt idx="13">
                  <c:v>0.12543859649122807</c:v>
                </c:pt>
                <c:pt idx="14">
                  <c:v>0.17499999999999999</c:v>
                </c:pt>
                <c:pt idx="15">
                  <c:v>0.19225352112676053</c:v>
                </c:pt>
                <c:pt idx="16">
                  <c:v>0.22692307692307692</c:v>
                </c:pt>
                <c:pt idx="17">
                  <c:v>0.23705882352941177</c:v>
                </c:pt>
                <c:pt idx="18">
                  <c:v>0.26304347826086955</c:v>
                </c:pt>
                <c:pt idx="19">
                  <c:v>0.2691919191919192</c:v>
                </c:pt>
                <c:pt idx="20">
                  <c:v>0.28962264150943395</c:v>
                </c:pt>
                <c:pt idx="21">
                  <c:v>0.29336283185840706</c:v>
                </c:pt>
                <c:pt idx="22">
                  <c:v>0.31</c:v>
                </c:pt>
                <c:pt idx="23">
                  <c:v>0.3122047244094488</c:v>
                </c:pt>
                <c:pt idx="24">
                  <c:v>0.32611940298507458</c:v>
                </c:pt>
                <c:pt idx="25">
                  <c:v>0.32730496453900704</c:v>
                </c:pt>
                <c:pt idx="26">
                  <c:v>0.33918918918918917</c:v>
                </c:pt>
                <c:pt idx="27">
                  <c:v>0.33967741935483869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5-43E5-8CE0-3E7602699A89}"/>
            </c:ext>
          </c:extLst>
        </c:ser>
        <c:ser>
          <c:idx val="3"/>
          <c:order val="1"/>
          <c:tx>
            <c:v>Status Quo</c:v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StatusQuo!$AB$57:$BL$57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0.32</c:v>
                </c:pt>
                <c:pt idx="7">
                  <c:v>0.192</c:v>
                </c:pt>
                <c:pt idx="8">
                  <c:v>0.14545454545454545</c:v>
                </c:pt>
                <c:pt idx="9">
                  <c:v>0.1213793103448276</c:v>
                </c:pt>
                <c:pt idx="10">
                  <c:v>0.10666666666666666</c:v>
                </c:pt>
                <c:pt idx="11">
                  <c:v>9.6744186046511638E-2</c:v>
                </c:pt>
                <c:pt idx="12">
                  <c:v>9.4E-2</c:v>
                </c:pt>
                <c:pt idx="13">
                  <c:v>0.12543859649122807</c:v>
                </c:pt>
                <c:pt idx="14">
                  <c:v>0.17499999999999999</c:v>
                </c:pt>
                <c:pt idx="15">
                  <c:v>0.19225352112676053</c:v>
                </c:pt>
                <c:pt idx="16">
                  <c:v>0.22692307692307692</c:v>
                </c:pt>
                <c:pt idx="17">
                  <c:v>0.23705882352941177</c:v>
                </c:pt>
                <c:pt idx="18">
                  <c:v>0.26304347826086955</c:v>
                </c:pt>
                <c:pt idx="19">
                  <c:v>0.2691919191919192</c:v>
                </c:pt>
                <c:pt idx="20">
                  <c:v>0.28962264150943395</c:v>
                </c:pt>
                <c:pt idx="21">
                  <c:v>0.29336283185840706</c:v>
                </c:pt>
                <c:pt idx="22">
                  <c:v>0.31</c:v>
                </c:pt>
                <c:pt idx="23">
                  <c:v>0.3122047244094488</c:v>
                </c:pt>
                <c:pt idx="24">
                  <c:v>0.32611940298507458</c:v>
                </c:pt>
                <c:pt idx="25">
                  <c:v>0.32730496453900704</c:v>
                </c:pt>
                <c:pt idx="26">
                  <c:v>0.33918918918918917</c:v>
                </c:pt>
                <c:pt idx="27">
                  <c:v>0.33967741935483869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5-43E5-8CE0-3E7602699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7840"/>
        <c:axId val="212018232"/>
      </c:lineChart>
      <c:catAx>
        <c:axId val="21201784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8232"/>
        <c:crosses val="autoZero"/>
        <c:auto val="1"/>
        <c:lblAlgn val="ctr"/>
        <c:lblOffset val="100"/>
        <c:noMultiLvlLbl val="0"/>
      </c:catAx>
      <c:valAx>
        <c:axId val="21201823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7840"/>
        <c:crosses val="autoZero"/>
        <c:crossBetween val="between"/>
      </c:valAx>
      <c:valAx>
        <c:axId val="212018624"/>
        <c:scaling>
          <c:orientation val="minMax"/>
          <c:max val="1400"/>
          <c:min val="-600"/>
        </c:scaling>
        <c:delete val="0"/>
        <c:axPos val="r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9016"/>
        <c:crosses val="max"/>
        <c:crossBetween val="between"/>
      </c:valAx>
      <c:catAx>
        <c:axId val="212019016"/>
        <c:scaling>
          <c:orientation val="minMax"/>
        </c:scaling>
        <c:delete val="1"/>
        <c:axPos val="b"/>
        <c:numFmt formatCode="0.00_ ;[Red]\-0.00\ " sourceLinked="1"/>
        <c:majorTickMark val="out"/>
        <c:minorTickMark val="none"/>
        <c:tickLblPos val="nextTo"/>
        <c:crossAx val="21201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4705966118987"/>
          <c:y val="0.14006737492095711"/>
          <c:w val="0.18420963779655031"/>
          <c:h val="0.227144911373914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Effective Tax Rate and State Take </a:t>
            </a:r>
          </a:p>
          <a:p>
            <a:pPr>
              <a:defRPr/>
            </a:pPr>
            <a:r>
              <a:rPr lang="en-US"/>
              <a:t>GVR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2"/>
          <c:tx>
            <c:v>Change in State Take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StatusQuo!$AB$117:$BL$117</c:f>
              <c:numCache>
                <c:formatCode>0_ ;[Red]\-0\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1-41B4-9780-B1FD9271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020976"/>
        <c:axId val="212020584"/>
      </c:barChart>
      <c:lineChart>
        <c:grouping val="standard"/>
        <c:varyColors val="0"/>
        <c:ser>
          <c:idx val="4"/>
          <c:order val="0"/>
          <c:tx>
            <c:v>With Model Changes</c:v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StatusQuo!$AB$97:$BL$97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6.0144927536231865E-2</c:v>
                </c:pt>
                <c:pt idx="13">
                  <c:v>0.10757575757575753</c:v>
                </c:pt>
                <c:pt idx="14">
                  <c:v>0.14166666666666661</c:v>
                </c:pt>
                <c:pt idx="15">
                  <c:v>0.16735159817351594</c:v>
                </c:pt>
                <c:pt idx="16">
                  <c:v>0.18739837398373982</c:v>
                </c:pt>
                <c:pt idx="17">
                  <c:v>0.20347985347985348</c:v>
                </c:pt>
                <c:pt idx="18">
                  <c:v>0.21666666666666667</c:v>
                </c:pt>
                <c:pt idx="19">
                  <c:v>0.22767584097859322</c:v>
                </c:pt>
                <c:pt idx="20">
                  <c:v>0.23700564971751409</c:v>
                </c:pt>
                <c:pt idx="21">
                  <c:v>0.24501312335958003</c:v>
                </c:pt>
                <c:pt idx="22">
                  <c:v>0.25196078431372543</c:v>
                </c:pt>
                <c:pt idx="23">
                  <c:v>0.25804597701149423</c:v>
                </c:pt>
                <c:pt idx="24">
                  <c:v>0.26341991341991339</c:v>
                </c:pt>
                <c:pt idx="25">
                  <c:v>0.26820040899795494</c:v>
                </c:pt>
                <c:pt idx="26">
                  <c:v>0.27248062015503877</c:v>
                </c:pt>
                <c:pt idx="27">
                  <c:v>0.27633517495395943</c:v>
                </c:pt>
                <c:pt idx="28">
                  <c:v>0.27982456140350875</c:v>
                </c:pt>
                <c:pt idx="29">
                  <c:v>0.28299832495812394</c:v>
                </c:pt>
                <c:pt idx="30">
                  <c:v>0.28589743589743588</c:v>
                </c:pt>
                <c:pt idx="31">
                  <c:v>0.28855606758832564</c:v>
                </c:pt>
                <c:pt idx="32">
                  <c:v>0.29100294985250735</c:v>
                </c:pt>
                <c:pt idx="33">
                  <c:v>0.29326241134751768</c:v>
                </c:pt>
                <c:pt idx="34">
                  <c:v>0.29535519125683057</c:v>
                </c:pt>
                <c:pt idx="35">
                  <c:v>0.29729907773386033</c:v>
                </c:pt>
                <c:pt idx="36">
                  <c:v>0.29910941475826969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1-41B4-9780-B1FD9271EECC}"/>
            </c:ext>
          </c:extLst>
        </c:ser>
        <c:ser>
          <c:idx val="3"/>
          <c:order val="1"/>
          <c:tx>
            <c:v>Status Quo</c:v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StatusQuo!$AB$4:$BL$4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StatusQuo!$AB$115:$BL$115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6.0144927536231865E-2</c:v>
                </c:pt>
                <c:pt idx="13">
                  <c:v>0.10757575757575753</c:v>
                </c:pt>
                <c:pt idx="14">
                  <c:v>0.14166666666666661</c:v>
                </c:pt>
                <c:pt idx="15">
                  <c:v>0.16735159817351594</c:v>
                </c:pt>
                <c:pt idx="16">
                  <c:v>0.18739837398373982</c:v>
                </c:pt>
                <c:pt idx="17">
                  <c:v>0.20347985347985348</c:v>
                </c:pt>
                <c:pt idx="18">
                  <c:v>0.21666666666666667</c:v>
                </c:pt>
                <c:pt idx="19">
                  <c:v>0.22767584097859322</c:v>
                </c:pt>
                <c:pt idx="20">
                  <c:v>0.23700564971751409</c:v>
                </c:pt>
                <c:pt idx="21">
                  <c:v>0.24501312335958003</c:v>
                </c:pt>
                <c:pt idx="22">
                  <c:v>0.25196078431372543</c:v>
                </c:pt>
                <c:pt idx="23">
                  <c:v>0.25804597701149423</c:v>
                </c:pt>
                <c:pt idx="24">
                  <c:v>0.26341991341991339</c:v>
                </c:pt>
                <c:pt idx="25">
                  <c:v>0.26820040899795494</c:v>
                </c:pt>
                <c:pt idx="26">
                  <c:v>0.27248062015503877</c:v>
                </c:pt>
                <c:pt idx="27">
                  <c:v>0.27633517495395943</c:v>
                </c:pt>
                <c:pt idx="28">
                  <c:v>0.27982456140350875</c:v>
                </c:pt>
                <c:pt idx="29">
                  <c:v>0.28299832495812394</c:v>
                </c:pt>
                <c:pt idx="30">
                  <c:v>0.28589743589743588</c:v>
                </c:pt>
                <c:pt idx="31">
                  <c:v>0.28855606758832564</c:v>
                </c:pt>
                <c:pt idx="32">
                  <c:v>0.29100294985250735</c:v>
                </c:pt>
                <c:pt idx="33">
                  <c:v>0.29326241134751768</c:v>
                </c:pt>
                <c:pt idx="34">
                  <c:v>0.29535519125683057</c:v>
                </c:pt>
                <c:pt idx="35">
                  <c:v>0.29729907773386033</c:v>
                </c:pt>
                <c:pt idx="36">
                  <c:v>0.29910941475826969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1-41B4-9780-B1FD9271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9800"/>
        <c:axId val="212020192"/>
      </c:lineChart>
      <c:catAx>
        <c:axId val="21201980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0192"/>
        <c:crosses val="autoZero"/>
        <c:auto val="1"/>
        <c:lblAlgn val="ctr"/>
        <c:lblOffset val="100"/>
        <c:noMultiLvlLbl val="0"/>
      </c:catAx>
      <c:valAx>
        <c:axId val="2120201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9800"/>
        <c:crosses val="autoZero"/>
        <c:crossBetween val="between"/>
      </c:valAx>
      <c:valAx>
        <c:axId val="212020584"/>
        <c:scaling>
          <c:orientation val="minMax"/>
          <c:max val="1400"/>
          <c:min val="-600"/>
        </c:scaling>
        <c:delete val="0"/>
        <c:axPos val="r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0976"/>
        <c:crosses val="max"/>
        <c:crossBetween val="between"/>
      </c:valAx>
      <c:catAx>
        <c:axId val="212020976"/>
        <c:scaling>
          <c:orientation val="minMax"/>
        </c:scaling>
        <c:delete val="1"/>
        <c:axPos val="b"/>
        <c:numFmt formatCode="0.00_ ;[Red]\-0.00\ " sourceLinked="1"/>
        <c:majorTickMark val="out"/>
        <c:minorTickMark val="none"/>
        <c:tickLblPos val="nextTo"/>
        <c:crossAx val="21202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108276437064953"/>
          <c:y val="0.16233733078013654"/>
          <c:w val="0.2153270801121237"/>
          <c:h val="0.1744463870645837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Split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CSHB111!$AA$32</c:f>
              <c:strCache>
                <c:ptCount val="1"/>
                <c:pt idx="0">
                  <c:v>Producer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CSHB111!$AB$32:$BL$32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0.18281249999999999</c:v>
                </c:pt>
                <c:pt idx="7">
                  <c:v>0.28945312499999998</c:v>
                </c:pt>
                <c:pt idx="8">
                  <c:v>0.3427734375</c:v>
                </c:pt>
                <c:pt idx="9">
                  <c:v>0.37476562499999999</c:v>
                </c:pt>
                <c:pt idx="10">
                  <c:v>0.39609375000000002</c:v>
                </c:pt>
                <c:pt idx="11">
                  <c:v>0.41132812499999999</c:v>
                </c:pt>
                <c:pt idx="12">
                  <c:v>0.40085449218750002</c:v>
                </c:pt>
                <c:pt idx="13">
                  <c:v>0.39482421875000001</c:v>
                </c:pt>
                <c:pt idx="14">
                  <c:v>0.3778125</c:v>
                </c:pt>
                <c:pt idx="15">
                  <c:v>0.37497336647727275</c:v>
                </c:pt>
                <c:pt idx="16">
                  <c:v>0.36245117187499998</c:v>
                </c:pt>
                <c:pt idx="17">
                  <c:v>0.36123046874999998</c:v>
                </c:pt>
                <c:pt idx="18">
                  <c:v>0.35147879464285714</c:v>
                </c:pt>
                <c:pt idx="19">
                  <c:v>0.35115234374999998</c:v>
                </c:pt>
                <c:pt idx="20">
                  <c:v>0.32801513671874999</c:v>
                </c:pt>
                <c:pt idx="21">
                  <c:v>0.32910730698529411</c:v>
                </c:pt>
                <c:pt idx="22">
                  <c:v>0.330078125</c:v>
                </c:pt>
                <c:pt idx="23">
                  <c:v>0.33094675164473686</c:v>
                </c:pt>
                <c:pt idx="24">
                  <c:v>0.331728515625</c:v>
                </c:pt>
                <c:pt idx="25">
                  <c:v>0.33243582589285714</c:v>
                </c:pt>
                <c:pt idx="26">
                  <c:v>0.33307883522727272</c:v>
                </c:pt>
                <c:pt idx="27">
                  <c:v>0.33366593070652173</c:v>
                </c:pt>
                <c:pt idx="28">
                  <c:v>0.33420410156250002</c:v>
                </c:pt>
                <c:pt idx="29">
                  <c:v>0.33469921875000003</c:v>
                </c:pt>
                <c:pt idx="30">
                  <c:v>0.33515624999999999</c:v>
                </c:pt>
                <c:pt idx="31">
                  <c:v>0.33557942708333333</c:v>
                </c:pt>
                <c:pt idx="32">
                  <c:v>0.33597237723214285</c:v>
                </c:pt>
                <c:pt idx="33">
                  <c:v>0.33633822737068964</c:v>
                </c:pt>
                <c:pt idx="34">
                  <c:v>0.33667968749999999</c:v>
                </c:pt>
                <c:pt idx="35">
                  <c:v>0.33699911794354837</c:v>
                </c:pt>
                <c:pt idx="36">
                  <c:v>0.33729858398437501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6-4182-8788-17C1E1E6FC11}"/>
            </c:ext>
          </c:extLst>
        </c:ser>
        <c:ser>
          <c:idx val="1"/>
          <c:order val="1"/>
          <c:tx>
            <c:strRef>
              <c:f>CSHB111!$AA$33</c:f>
              <c:strCache>
                <c:ptCount val="1"/>
                <c:pt idx="0">
                  <c:v>Federal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CSHB111!$AB$33:$BL$33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9.8437499999999983E-2</c:v>
                </c:pt>
                <c:pt idx="7">
                  <c:v>0.15585937499999999</c:v>
                </c:pt>
                <c:pt idx="8">
                  <c:v>0.18457031249999997</c:v>
                </c:pt>
                <c:pt idx="9">
                  <c:v>0.20179687499999999</c:v>
                </c:pt>
                <c:pt idx="10">
                  <c:v>0.21328125000000001</c:v>
                </c:pt>
                <c:pt idx="11">
                  <c:v>0.22148437499999998</c:v>
                </c:pt>
                <c:pt idx="12">
                  <c:v>0.21584472656250001</c:v>
                </c:pt>
                <c:pt idx="13">
                  <c:v>0.21259765624999999</c:v>
                </c:pt>
                <c:pt idx="14">
                  <c:v>0.20343749999999999</c:v>
                </c:pt>
                <c:pt idx="15">
                  <c:v>0.20190873579545454</c:v>
                </c:pt>
                <c:pt idx="16">
                  <c:v>0.19516601562499999</c:v>
                </c:pt>
                <c:pt idx="17">
                  <c:v>0.1945087139423077</c:v>
                </c:pt>
                <c:pt idx="18">
                  <c:v>0.18925781250000001</c:v>
                </c:pt>
                <c:pt idx="19">
                  <c:v>0.18908203124999998</c:v>
                </c:pt>
                <c:pt idx="20">
                  <c:v>0.17662353515624998</c:v>
                </c:pt>
                <c:pt idx="21">
                  <c:v>0.17721162683823527</c:v>
                </c:pt>
                <c:pt idx="22">
                  <c:v>0.17773437499999997</c:v>
                </c:pt>
                <c:pt idx="23">
                  <c:v>0.17820209703947368</c:v>
                </c:pt>
                <c:pt idx="24">
                  <c:v>0.178623046875</c:v>
                </c:pt>
                <c:pt idx="25">
                  <c:v>0.17900390625000001</c:v>
                </c:pt>
                <c:pt idx="26">
                  <c:v>0.17935014204545455</c:v>
                </c:pt>
                <c:pt idx="27">
                  <c:v>0.17966627038043478</c:v>
                </c:pt>
                <c:pt idx="28">
                  <c:v>0.17995605468750001</c:v>
                </c:pt>
                <c:pt idx="29">
                  <c:v>0.18022265625</c:v>
                </c:pt>
                <c:pt idx="30">
                  <c:v>0.18046875000000001</c:v>
                </c:pt>
                <c:pt idx="31">
                  <c:v>0.18069661458333333</c:v>
                </c:pt>
                <c:pt idx="32">
                  <c:v>0.180908203125</c:v>
                </c:pt>
                <c:pt idx="33">
                  <c:v>0.18110519935344827</c:v>
                </c:pt>
                <c:pt idx="34">
                  <c:v>0.18128906249999999</c:v>
                </c:pt>
                <c:pt idx="35">
                  <c:v>0.18146106350806449</c:v>
                </c:pt>
                <c:pt idx="36">
                  <c:v>0.18162231445312499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6-4182-8788-17C1E1E6FC11}"/>
            </c:ext>
          </c:extLst>
        </c:ser>
        <c:ser>
          <c:idx val="2"/>
          <c:order val="2"/>
          <c:tx>
            <c:strRef>
              <c:f>CSHB111!$AA$34</c:f>
              <c:strCache>
                <c:ptCount val="1"/>
                <c:pt idx="0">
                  <c:v>State 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CSHB111!$AB$34:$BL$34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0.71875</c:v>
                </c:pt>
                <c:pt idx="7">
                  <c:v>0.5546875</c:v>
                </c:pt>
                <c:pt idx="8">
                  <c:v>0.47265625</c:v>
                </c:pt>
                <c:pt idx="9">
                  <c:v>0.42343750000000002</c:v>
                </c:pt>
                <c:pt idx="10">
                  <c:v>0.390625</c:v>
                </c:pt>
                <c:pt idx="11">
                  <c:v>0.36718750000000006</c:v>
                </c:pt>
                <c:pt idx="12">
                  <c:v>0.38330078125</c:v>
                </c:pt>
                <c:pt idx="13">
                  <c:v>0.39257812499999994</c:v>
                </c:pt>
                <c:pt idx="14">
                  <c:v>0.41875000000000007</c:v>
                </c:pt>
                <c:pt idx="15">
                  <c:v>0.42311789772727271</c:v>
                </c:pt>
                <c:pt idx="16">
                  <c:v>0.4423828125</c:v>
                </c:pt>
                <c:pt idx="17">
                  <c:v>0.44426081730769229</c:v>
                </c:pt>
                <c:pt idx="18">
                  <c:v>0.4592633928571429</c:v>
                </c:pt>
                <c:pt idx="19">
                  <c:v>0.45976562500000001</c:v>
                </c:pt>
                <c:pt idx="20">
                  <c:v>0.49536132812500006</c:v>
                </c:pt>
                <c:pt idx="21">
                  <c:v>0.49368106617647056</c:v>
                </c:pt>
                <c:pt idx="22">
                  <c:v>0.4921875</c:v>
                </c:pt>
                <c:pt idx="23">
                  <c:v>0.49085115131578949</c:v>
                </c:pt>
                <c:pt idx="24">
                  <c:v>0.48964843750000003</c:v>
                </c:pt>
                <c:pt idx="25">
                  <c:v>0.4885602678571429</c:v>
                </c:pt>
                <c:pt idx="26">
                  <c:v>0.48757102272727276</c:v>
                </c:pt>
                <c:pt idx="27">
                  <c:v>0.48666779891304346</c:v>
                </c:pt>
                <c:pt idx="28">
                  <c:v>0.48583984375</c:v>
                </c:pt>
                <c:pt idx="29">
                  <c:v>0.48507812499999997</c:v>
                </c:pt>
                <c:pt idx="30">
                  <c:v>0.48437500000000006</c:v>
                </c:pt>
                <c:pt idx="31">
                  <c:v>0.48372395833333337</c:v>
                </c:pt>
                <c:pt idx="32">
                  <c:v>0.48311941964285715</c:v>
                </c:pt>
                <c:pt idx="33">
                  <c:v>0.4825565732758621</c:v>
                </c:pt>
                <c:pt idx="34">
                  <c:v>0.48203125000000002</c:v>
                </c:pt>
                <c:pt idx="35">
                  <c:v>0.48153981854838718</c:v>
                </c:pt>
                <c:pt idx="36">
                  <c:v>0.48107910156249994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6-4182-8788-17C1E1E6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32832"/>
        <c:axId val="210328576"/>
      </c:barChart>
      <c:catAx>
        <c:axId val="210332832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28576"/>
        <c:crosses val="autoZero"/>
        <c:auto val="1"/>
        <c:lblAlgn val="ctr"/>
        <c:lblOffset val="100"/>
        <c:noMultiLvlLbl val="0"/>
      </c:catAx>
      <c:valAx>
        <c:axId val="2103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Effective Tax Rate and State Take </a:t>
            </a:r>
          </a:p>
          <a:p>
            <a:pPr>
              <a:defRPr/>
            </a:pPr>
            <a:r>
              <a:rPr lang="en-US"/>
              <a:t>Non-GVR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2"/>
          <c:tx>
            <c:v>Change in State Take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CSHB111!$AB$59:$BL$59</c:f>
              <c:numCache>
                <c:formatCode>0_ ;[Red]\-0\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E-4F98-8CB6-972EB007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019016"/>
        <c:axId val="212018624"/>
      </c:barChart>
      <c:lineChart>
        <c:grouping val="standard"/>
        <c:varyColors val="0"/>
        <c:ser>
          <c:idx val="4"/>
          <c:order val="0"/>
          <c:tx>
            <c:v>With Model Changes</c:v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CSHB111!$AB$36:$BL$36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0.4</c:v>
                </c:pt>
                <c:pt idx="7">
                  <c:v>0.24</c:v>
                </c:pt>
                <c:pt idx="8">
                  <c:v>0.18181818181818182</c:v>
                </c:pt>
                <c:pt idx="9">
                  <c:v>0.15172413793103448</c:v>
                </c:pt>
                <c:pt idx="10">
                  <c:v>0.13333333333333333</c:v>
                </c:pt>
                <c:pt idx="11">
                  <c:v>0.12093023255813953</c:v>
                </c:pt>
                <c:pt idx="12">
                  <c:v>0.158</c:v>
                </c:pt>
                <c:pt idx="13">
                  <c:v>0.18157894736842106</c:v>
                </c:pt>
                <c:pt idx="14">
                  <c:v>0.22500000000000001</c:v>
                </c:pt>
                <c:pt idx="15">
                  <c:v>0.23732394366197179</c:v>
                </c:pt>
                <c:pt idx="16">
                  <c:v>0.26794871794871794</c:v>
                </c:pt>
                <c:pt idx="17">
                  <c:v>0.27470588235294119</c:v>
                </c:pt>
                <c:pt idx="18">
                  <c:v>0.29782608695652174</c:v>
                </c:pt>
                <c:pt idx="19">
                  <c:v>0.30151515151515151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E-4F98-8CB6-972EB00794E2}"/>
            </c:ext>
          </c:extLst>
        </c:ser>
        <c:ser>
          <c:idx val="3"/>
          <c:order val="1"/>
          <c:tx>
            <c:v>CSHB111</c:v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CSHB111!$AB$57:$BL$57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0.4</c:v>
                </c:pt>
                <c:pt idx="7">
                  <c:v>0.24</c:v>
                </c:pt>
                <c:pt idx="8">
                  <c:v>0.18181818181818182</c:v>
                </c:pt>
                <c:pt idx="9">
                  <c:v>0.15172413793103448</c:v>
                </c:pt>
                <c:pt idx="10">
                  <c:v>0.13333333333333333</c:v>
                </c:pt>
                <c:pt idx="11">
                  <c:v>0.12093023255813953</c:v>
                </c:pt>
                <c:pt idx="12">
                  <c:v>0.158</c:v>
                </c:pt>
                <c:pt idx="13">
                  <c:v>0.18157894736842106</c:v>
                </c:pt>
                <c:pt idx="14">
                  <c:v>0.22500000000000001</c:v>
                </c:pt>
                <c:pt idx="15">
                  <c:v>0.23732394366197179</c:v>
                </c:pt>
                <c:pt idx="16">
                  <c:v>0.26794871794871794</c:v>
                </c:pt>
                <c:pt idx="17">
                  <c:v>0.27470588235294119</c:v>
                </c:pt>
                <c:pt idx="18">
                  <c:v>0.29782608695652174</c:v>
                </c:pt>
                <c:pt idx="19">
                  <c:v>0.30151515151515151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E-4F98-8CB6-972EB007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7840"/>
        <c:axId val="212018232"/>
      </c:lineChart>
      <c:catAx>
        <c:axId val="21201784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8232"/>
        <c:crosses val="autoZero"/>
        <c:auto val="1"/>
        <c:lblAlgn val="ctr"/>
        <c:lblOffset val="100"/>
        <c:noMultiLvlLbl val="0"/>
      </c:catAx>
      <c:valAx>
        <c:axId val="21201823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7840"/>
        <c:crosses val="autoZero"/>
        <c:crossBetween val="between"/>
      </c:valAx>
      <c:valAx>
        <c:axId val="212018624"/>
        <c:scaling>
          <c:orientation val="minMax"/>
          <c:max val="1400"/>
          <c:min val="-600"/>
        </c:scaling>
        <c:delete val="0"/>
        <c:axPos val="r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9016"/>
        <c:crosses val="max"/>
        <c:crossBetween val="between"/>
      </c:valAx>
      <c:catAx>
        <c:axId val="212019016"/>
        <c:scaling>
          <c:orientation val="minMax"/>
        </c:scaling>
        <c:delete val="1"/>
        <c:axPos val="b"/>
        <c:numFmt formatCode="0.00_ ;[Red]\-0.00\ " sourceLinked="1"/>
        <c:majorTickMark val="out"/>
        <c:minorTickMark val="none"/>
        <c:tickLblPos val="nextTo"/>
        <c:crossAx val="21201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4711959499068"/>
          <c:y val="0.16456383916817466"/>
          <c:w val="0.18420963779655031"/>
          <c:h val="0.207527486993888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Effective Tax Rate and State Take </a:t>
            </a:r>
          </a:p>
          <a:p>
            <a:pPr>
              <a:defRPr/>
            </a:pPr>
            <a:r>
              <a:rPr lang="en-US"/>
              <a:t>GVR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2"/>
          <c:tx>
            <c:v>Change in State Take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CSHB111!$AB$117:$BL$117</c:f>
              <c:numCache>
                <c:formatCode>0_ ;[Red]\-0\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FC-419C-881E-55B007C4F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020976"/>
        <c:axId val="212020584"/>
      </c:barChart>
      <c:lineChart>
        <c:grouping val="standard"/>
        <c:varyColors val="0"/>
        <c:ser>
          <c:idx val="4"/>
          <c:order val="0"/>
          <c:tx>
            <c:v>With Model Changes</c:v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CSHB111!$AB$97:$BL$97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0.46315789473684216</c:v>
                </c:pt>
                <c:pt idx="10">
                  <c:v>0.34285714285714286</c:v>
                </c:pt>
                <c:pt idx="11">
                  <c:v>0.2810810810810811</c:v>
                </c:pt>
                <c:pt idx="12">
                  <c:v>0.24347826086956523</c:v>
                </c:pt>
                <c:pt idx="13">
                  <c:v>0.21818181818181817</c:v>
                </c:pt>
                <c:pt idx="14">
                  <c:v>0.20000000000000004</c:v>
                </c:pt>
                <c:pt idx="15">
                  <c:v>0.18630136986301371</c:v>
                </c:pt>
                <c:pt idx="16">
                  <c:v>0.18739837398373982</c:v>
                </c:pt>
                <c:pt idx="17">
                  <c:v>0.20347985347985348</c:v>
                </c:pt>
                <c:pt idx="18">
                  <c:v>0.21666666666666667</c:v>
                </c:pt>
                <c:pt idx="19">
                  <c:v>0.22767584097859322</c:v>
                </c:pt>
                <c:pt idx="20">
                  <c:v>0.23700564971751409</c:v>
                </c:pt>
                <c:pt idx="21">
                  <c:v>0.24501312335958003</c:v>
                </c:pt>
                <c:pt idx="22">
                  <c:v>0.25196078431372543</c:v>
                </c:pt>
                <c:pt idx="23">
                  <c:v>0.25804597701149423</c:v>
                </c:pt>
                <c:pt idx="24">
                  <c:v>0.26341991341991339</c:v>
                </c:pt>
                <c:pt idx="25">
                  <c:v>0.26820040899795494</c:v>
                </c:pt>
                <c:pt idx="26">
                  <c:v>0.27248062015503877</c:v>
                </c:pt>
                <c:pt idx="27">
                  <c:v>0.27633517495395943</c:v>
                </c:pt>
                <c:pt idx="28">
                  <c:v>0.27982456140350875</c:v>
                </c:pt>
                <c:pt idx="29">
                  <c:v>0.28299832495812394</c:v>
                </c:pt>
                <c:pt idx="30">
                  <c:v>0.28589743589743588</c:v>
                </c:pt>
                <c:pt idx="31">
                  <c:v>0.28855606758832564</c:v>
                </c:pt>
                <c:pt idx="32">
                  <c:v>0.29100294985250735</c:v>
                </c:pt>
                <c:pt idx="33">
                  <c:v>0.29326241134751768</c:v>
                </c:pt>
                <c:pt idx="34">
                  <c:v>0.29535519125683057</c:v>
                </c:pt>
                <c:pt idx="35">
                  <c:v>0.29729907773386033</c:v>
                </c:pt>
                <c:pt idx="36">
                  <c:v>0.29910941475826969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C-419C-881E-55B007C4FDFE}"/>
            </c:ext>
          </c:extLst>
        </c:ser>
        <c:ser>
          <c:idx val="3"/>
          <c:order val="1"/>
          <c:tx>
            <c:v>CSHB111</c:v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CSHB111!$AB$4:$BL$4</c:f>
              <c:numCache>
                <c:formatCode>0.00_ ;[Red]\-0.00\ 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</c:numCache>
            </c:numRef>
          </c:cat>
          <c:val>
            <c:numRef>
              <c:f>CSHB111!$AB$115:$BL$115</c:f>
              <c:numCache>
                <c:formatCode>0%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0.46315789473684216</c:v>
                </c:pt>
                <c:pt idx="10">
                  <c:v>0.34285714285714286</c:v>
                </c:pt>
                <c:pt idx="11">
                  <c:v>0.2810810810810811</c:v>
                </c:pt>
                <c:pt idx="12">
                  <c:v>0.24347826086956523</c:v>
                </c:pt>
                <c:pt idx="13">
                  <c:v>0.21818181818181817</c:v>
                </c:pt>
                <c:pt idx="14">
                  <c:v>0.20000000000000004</c:v>
                </c:pt>
                <c:pt idx="15">
                  <c:v>0.18630136986301371</c:v>
                </c:pt>
                <c:pt idx="16">
                  <c:v>0.18739837398373982</c:v>
                </c:pt>
                <c:pt idx="17">
                  <c:v>0.20347985347985348</c:v>
                </c:pt>
                <c:pt idx="18">
                  <c:v>0.21666666666666667</c:v>
                </c:pt>
                <c:pt idx="19">
                  <c:v>0.22767584097859322</c:v>
                </c:pt>
                <c:pt idx="20">
                  <c:v>0.23700564971751409</c:v>
                </c:pt>
                <c:pt idx="21">
                  <c:v>0.24501312335958003</c:v>
                </c:pt>
                <c:pt idx="22">
                  <c:v>0.25196078431372543</c:v>
                </c:pt>
                <c:pt idx="23">
                  <c:v>0.25804597701149423</c:v>
                </c:pt>
                <c:pt idx="24">
                  <c:v>0.26341991341991339</c:v>
                </c:pt>
                <c:pt idx="25">
                  <c:v>0.26820040899795494</c:v>
                </c:pt>
                <c:pt idx="26">
                  <c:v>0.27248062015503877</c:v>
                </c:pt>
                <c:pt idx="27">
                  <c:v>0.27633517495395943</c:v>
                </c:pt>
                <c:pt idx="28">
                  <c:v>0.27982456140350875</c:v>
                </c:pt>
                <c:pt idx="29">
                  <c:v>0.28299832495812394</c:v>
                </c:pt>
                <c:pt idx="30">
                  <c:v>0.28589743589743588</c:v>
                </c:pt>
                <c:pt idx="31">
                  <c:v>0.28855606758832564</c:v>
                </c:pt>
                <c:pt idx="32">
                  <c:v>0.29100294985250735</c:v>
                </c:pt>
                <c:pt idx="33">
                  <c:v>0.29326241134751768</c:v>
                </c:pt>
                <c:pt idx="34">
                  <c:v>0.29535519125683057</c:v>
                </c:pt>
                <c:pt idx="35">
                  <c:v>0.29729907773386033</c:v>
                </c:pt>
                <c:pt idx="36">
                  <c:v>0.29910941475826969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C-419C-881E-55B007C4F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9800"/>
        <c:axId val="212020192"/>
      </c:lineChart>
      <c:catAx>
        <c:axId val="21201980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0192"/>
        <c:crosses val="autoZero"/>
        <c:auto val="1"/>
        <c:lblAlgn val="ctr"/>
        <c:lblOffset val="100"/>
        <c:noMultiLvlLbl val="0"/>
      </c:catAx>
      <c:valAx>
        <c:axId val="2120201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9800"/>
        <c:crosses val="autoZero"/>
        <c:crossBetween val="between"/>
      </c:valAx>
      <c:valAx>
        <c:axId val="212020584"/>
        <c:scaling>
          <c:orientation val="minMax"/>
          <c:max val="1400"/>
          <c:min val="-600"/>
        </c:scaling>
        <c:delete val="0"/>
        <c:axPos val="r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0976"/>
        <c:crosses val="max"/>
        <c:crossBetween val="between"/>
      </c:valAx>
      <c:catAx>
        <c:axId val="212020976"/>
        <c:scaling>
          <c:orientation val="minMax"/>
        </c:scaling>
        <c:delete val="1"/>
        <c:axPos val="b"/>
        <c:numFmt formatCode="0.00_ ;[Red]\-0.00\ " sourceLinked="1"/>
        <c:majorTickMark val="out"/>
        <c:minorTickMark val="none"/>
        <c:tickLblPos val="nextTo"/>
        <c:crossAx val="21202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108276437064953"/>
          <c:y val="0.16233733078013654"/>
          <c:w val="0.2153270801121237"/>
          <c:h val="0.1744463870645837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447824</xdr:colOff>
      <xdr:row>36</xdr:row>
      <xdr:rowOff>8466</xdr:rowOff>
    </xdr:from>
    <xdr:to>
      <xdr:col>16</xdr:col>
      <xdr:colOff>761999</xdr:colOff>
      <xdr:row>56</xdr:row>
      <xdr:rowOff>135467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454054</xdr:colOff>
      <xdr:row>0</xdr:row>
      <xdr:rowOff>44450</xdr:rowOff>
    </xdr:from>
    <xdr:to>
      <xdr:col>16</xdr:col>
      <xdr:colOff>739140</xdr:colOff>
      <xdr:row>16</xdr:row>
      <xdr:rowOff>174836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461555</xdr:colOff>
      <xdr:row>17</xdr:row>
      <xdr:rowOff>52857</xdr:rowOff>
    </xdr:from>
    <xdr:to>
      <xdr:col>16</xdr:col>
      <xdr:colOff>762000</xdr:colOff>
      <xdr:row>34</xdr:row>
      <xdr:rowOff>110065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152400</xdr:colOff>
      <xdr:row>7</xdr:row>
      <xdr:rowOff>91440</xdr:rowOff>
    </xdr:from>
    <xdr:to>
      <xdr:col>59</xdr:col>
      <xdr:colOff>30480</xdr:colOff>
      <xdr:row>31</xdr:row>
      <xdr:rowOff>121920</xdr:rowOff>
    </xdr:to>
    <xdr:sp macro="" textlink="">
      <xdr:nvSpPr>
        <xdr:cNvPr id="7" name="TextBox 6"/>
        <xdr:cNvSpPr txBox="1"/>
      </xdr:nvSpPr>
      <xdr:spPr>
        <a:xfrm>
          <a:off x="24201120" y="137160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/>
            <a:t>Changes in this section will "break" the model causing erroneous results</a:t>
          </a:r>
        </a:p>
      </xdr:txBody>
    </xdr:sp>
    <xdr:clientData/>
  </xdr:twoCellAnchor>
  <xdr:twoCellAnchor>
    <xdr:from>
      <xdr:col>32</xdr:col>
      <xdr:colOff>137160</xdr:colOff>
      <xdr:row>37</xdr:row>
      <xdr:rowOff>137160</xdr:rowOff>
    </xdr:from>
    <xdr:to>
      <xdr:col>59</xdr:col>
      <xdr:colOff>15240</xdr:colOff>
      <xdr:row>61</xdr:row>
      <xdr:rowOff>137160</xdr:rowOff>
    </xdr:to>
    <xdr:sp macro="" textlink="">
      <xdr:nvSpPr>
        <xdr:cNvPr id="13" name="TextBox 12"/>
        <xdr:cNvSpPr txBox="1"/>
      </xdr:nvSpPr>
      <xdr:spPr>
        <a:xfrm>
          <a:off x="24185880" y="702564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5400">
              <a:solidFill>
                <a:schemeClr val="dk1"/>
              </a:solidFill>
              <a:latin typeface="+mn-lt"/>
              <a:ea typeface="+mn-ea"/>
              <a:cs typeface="+mn-cs"/>
            </a:rPr>
            <a:t>Changes in this section will "break" the model causing erroneous results</a:t>
          </a:r>
        </a:p>
      </xdr:txBody>
    </xdr:sp>
    <xdr:clientData/>
  </xdr:twoCellAnchor>
  <xdr:twoCellAnchor>
    <xdr:from>
      <xdr:col>32</xdr:col>
      <xdr:colOff>152400</xdr:colOff>
      <xdr:row>69</xdr:row>
      <xdr:rowOff>15240</xdr:rowOff>
    </xdr:from>
    <xdr:to>
      <xdr:col>59</xdr:col>
      <xdr:colOff>30480</xdr:colOff>
      <xdr:row>93</xdr:row>
      <xdr:rowOff>137160</xdr:rowOff>
    </xdr:to>
    <xdr:sp macro="" textlink="">
      <xdr:nvSpPr>
        <xdr:cNvPr id="14" name="TextBox 13"/>
        <xdr:cNvSpPr txBox="1"/>
      </xdr:nvSpPr>
      <xdr:spPr>
        <a:xfrm>
          <a:off x="24201120" y="1312164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5400">
              <a:solidFill>
                <a:schemeClr val="dk1"/>
              </a:solidFill>
              <a:latin typeface="+mn-lt"/>
              <a:ea typeface="+mn-ea"/>
              <a:cs typeface="+mn-cs"/>
            </a:rPr>
            <a:t>Changes in this section will "break" the model causing erroneous results</a:t>
          </a:r>
        </a:p>
      </xdr:txBody>
    </xdr:sp>
    <xdr:clientData/>
  </xdr:twoCellAnchor>
  <xdr:twoCellAnchor>
    <xdr:from>
      <xdr:col>32</xdr:col>
      <xdr:colOff>152400</xdr:colOff>
      <xdr:row>97</xdr:row>
      <xdr:rowOff>91440</xdr:rowOff>
    </xdr:from>
    <xdr:to>
      <xdr:col>59</xdr:col>
      <xdr:colOff>30480</xdr:colOff>
      <xdr:row>122</xdr:row>
      <xdr:rowOff>30480</xdr:rowOff>
    </xdr:to>
    <xdr:sp macro="" textlink="">
      <xdr:nvSpPr>
        <xdr:cNvPr id="15" name="TextBox 14"/>
        <xdr:cNvSpPr txBox="1"/>
      </xdr:nvSpPr>
      <xdr:spPr>
        <a:xfrm>
          <a:off x="24201120" y="1831848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5400">
              <a:solidFill>
                <a:schemeClr val="dk1"/>
              </a:solidFill>
              <a:latin typeface="+mn-lt"/>
              <a:ea typeface="+mn-ea"/>
              <a:cs typeface="+mn-cs"/>
            </a:rPr>
            <a:t>Changes in this section will "break" the model causing erroneous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470957</xdr:colOff>
      <xdr:row>35</xdr:row>
      <xdr:rowOff>189442</xdr:rowOff>
    </xdr:from>
    <xdr:to>
      <xdr:col>16</xdr:col>
      <xdr:colOff>651932</xdr:colOff>
      <xdr:row>57</xdr:row>
      <xdr:rowOff>16934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454054</xdr:colOff>
      <xdr:row>0</xdr:row>
      <xdr:rowOff>44450</xdr:rowOff>
    </xdr:from>
    <xdr:to>
      <xdr:col>16</xdr:col>
      <xdr:colOff>660400</xdr:colOff>
      <xdr:row>16</xdr:row>
      <xdr:rowOff>174836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461555</xdr:colOff>
      <xdr:row>17</xdr:row>
      <xdr:rowOff>52857</xdr:rowOff>
    </xdr:from>
    <xdr:to>
      <xdr:col>16</xdr:col>
      <xdr:colOff>668866</xdr:colOff>
      <xdr:row>34</xdr:row>
      <xdr:rowOff>110065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411480</xdr:colOff>
      <xdr:row>6</xdr:row>
      <xdr:rowOff>30480</xdr:rowOff>
    </xdr:from>
    <xdr:to>
      <xdr:col>58</xdr:col>
      <xdr:colOff>320040</xdr:colOff>
      <xdr:row>30</xdr:row>
      <xdr:rowOff>106680</xdr:rowOff>
    </xdr:to>
    <xdr:sp macro="" textlink="">
      <xdr:nvSpPr>
        <xdr:cNvPr id="12" name="TextBox 11"/>
        <xdr:cNvSpPr txBox="1"/>
      </xdr:nvSpPr>
      <xdr:spPr>
        <a:xfrm>
          <a:off x="24292560" y="112776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/>
            <a:t>Changes in this section will "break" the model causing erroneous results</a:t>
          </a:r>
        </a:p>
      </xdr:txBody>
    </xdr:sp>
    <xdr:clientData/>
  </xdr:twoCellAnchor>
  <xdr:twoCellAnchor>
    <xdr:from>
      <xdr:col>31</xdr:col>
      <xdr:colOff>411480</xdr:colOff>
      <xdr:row>35</xdr:row>
      <xdr:rowOff>76200</xdr:rowOff>
    </xdr:from>
    <xdr:to>
      <xdr:col>58</xdr:col>
      <xdr:colOff>320040</xdr:colOff>
      <xdr:row>59</xdr:row>
      <xdr:rowOff>45720</xdr:rowOff>
    </xdr:to>
    <xdr:sp macro="" textlink="">
      <xdr:nvSpPr>
        <xdr:cNvPr id="13" name="TextBox 12"/>
        <xdr:cNvSpPr txBox="1"/>
      </xdr:nvSpPr>
      <xdr:spPr>
        <a:xfrm>
          <a:off x="24292560" y="656844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/>
            <a:t>Changes in this section will "break" the model causing erroneous results</a:t>
          </a:r>
        </a:p>
      </xdr:txBody>
    </xdr:sp>
    <xdr:clientData/>
  </xdr:twoCellAnchor>
  <xdr:twoCellAnchor>
    <xdr:from>
      <xdr:col>31</xdr:col>
      <xdr:colOff>396240</xdr:colOff>
      <xdr:row>68</xdr:row>
      <xdr:rowOff>121920</xdr:rowOff>
    </xdr:from>
    <xdr:to>
      <xdr:col>58</xdr:col>
      <xdr:colOff>304800</xdr:colOff>
      <xdr:row>93</xdr:row>
      <xdr:rowOff>60960</xdr:rowOff>
    </xdr:to>
    <xdr:sp macro="" textlink="">
      <xdr:nvSpPr>
        <xdr:cNvPr id="14" name="TextBox 13"/>
        <xdr:cNvSpPr txBox="1"/>
      </xdr:nvSpPr>
      <xdr:spPr>
        <a:xfrm>
          <a:off x="24277320" y="1304544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/>
            <a:t>Changes in this section will "break" the model causing erroneous results</a:t>
          </a:r>
        </a:p>
      </xdr:txBody>
    </xdr:sp>
    <xdr:clientData/>
  </xdr:twoCellAnchor>
  <xdr:twoCellAnchor>
    <xdr:from>
      <xdr:col>31</xdr:col>
      <xdr:colOff>396240</xdr:colOff>
      <xdr:row>97</xdr:row>
      <xdr:rowOff>76200</xdr:rowOff>
    </xdr:from>
    <xdr:to>
      <xdr:col>58</xdr:col>
      <xdr:colOff>304800</xdr:colOff>
      <xdr:row>122</xdr:row>
      <xdr:rowOff>15240</xdr:rowOff>
    </xdr:to>
    <xdr:sp macro="" textlink="">
      <xdr:nvSpPr>
        <xdr:cNvPr id="15" name="TextBox 14"/>
        <xdr:cNvSpPr txBox="1"/>
      </xdr:nvSpPr>
      <xdr:spPr>
        <a:xfrm>
          <a:off x="24277320" y="18303240"/>
          <a:ext cx="12710160" cy="451104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/>
            <a:t>Changes in this section will "break" the model causing erroneous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155"/>
  <sheetViews>
    <sheetView tabSelected="1" zoomScale="90" zoomScaleNormal="90" zoomScaleSheetLayoutView="80" workbookViewId="0">
      <pane xSplit="5" topLeftCell="F1" activePane="topRight" state="frozen"/>
      <selection pane="topRight" activeCell="B2" sqref="B2"/>
    </sheetView>
  </sheetViews>
  <sheetFormatPr defaultColWidth="11.44140625" defaultRowHeight="14.4" x14ac:dyDescent="0.3"/>
  <cols>
    <col min="1" max="1" width="14.77734375" customWidth="1"/>
    <col min="3" max="3" width="11.6640625" customWidth="1"/>
    <col min="6" max="25" width="11.44140625" style="25"/>
    <col min="27" max="27" width="13.33203125" customWidth="1"/>
    <col min="28" max="43" width="6.6640625" bestFit="1" customWidth="1"/>
    <col min="44" max="64" width="7" bestFit="1" customWidth="1"/>
  </cols>
  <sheetData>
    <row r="1" spans="1:64" x14ac:dyDescent="0.3">
      <c r="A1" s="1" t="s">
        <v>1</v>
      </c>
      <c r="C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64" x14ac:dyDescent="0.3">
      <c r="A2" s="79" t="s">
        <v>52</v>
      </c>
      <c r="B2" s="72"/>
      <c r="C2" s="25"/>
      <c r="D2" s="7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64" x14ac:dyDescent="0.3"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x14ac:dyDescent="0.3">
      <c r="B4" s="36" t="s">
        <v>50</v>
      </c>
      <c r="C4" s="36"/>
      <c r="D4" s="38">
        <v>450</v>
      </c>
      <c r="E4" s="25"/>
      <c r="Z4" s="3"/>
      <c r="AA4" s="4" t="s">
        <v>20</v>
      </c>
      <c r="AB4" s="40">
        <v>20</v>
      </c>
      <c r="AC4" s="40">
        <v>25</v>
      </c>
      <c r="AD4" s="40">
        <v>30</v>
      </c>
      <c r="AE4" s="40">
        <v>35</v>
      </c>
      <c r="AF4" s="40">
        <v>40</v>
      </c>
      <c r="AG4" s="40">
        <v>45</v>
      </c>
      <c r="AH4" s="40">
        <v>50</v>
      </c>
      <c r="AI4" s="40">
        <v>55</v>
      </c>
      <c r="AJ4" s="40">
        <v>60</v>
      </c>
      <c r="AK4" s="40">
        <v>65</v>
      </c>
      <c r="AL4" s="40">
        <v>70</v>
      </c>
      <c r="AM4" s="40">
        <v>75</v>
      </c>
      <c r="AN4" s="40">
        <v>80</v>
      </c>
      <c r="AO4" s="40">
        <v>85</v>
      </c>
      <c r="AP4" s="40">
        <v>90</v>
      </c>
      <c r="AQ4" s="40">
        <v>95</v>
      </c>
      <c r="AR4" s="40">
        <v>100</v>
      </c>
      <c r="AS4" s="40">
        <v>105</v>
      </c>
      <c r="AT4" s="40">
        <v>110</v>
      </c>
      <c r="AU4" s="40">
        <v>115</v>
      </c>
      <c r="AV4" s="40">
        <v>120</v>
      </c>
      <c r="AW4" s="40">
        <v>125</v>
      </c>
      <c r="AX4" s="40">
        <v>130</v>
      </c>
      <c r="AY4" s="40">
        <v>135</v>
      </c>
      <c r="AZ4" s="40">
        <v>140</v>
      </c>
      <c r="BA4" s="40">
        <v>145</v>
      </c>
      <c r="BB4" s="40">
        <v>150</v>
      </c>
      <c r="BC4" s="40">
        <v>155</v>
      </c>
      <c r="BD4" s="40">
        <v>160</v>
      </c>
      <c r="BE4" s="40">
        <v>165</v>
      </c>
      <c r="BF4" s="40">
        <v>170</v>
      </c>
      <c r="BG4" s="40">
        <v>175</v>
      </c>
      <c r="BH4" s="40">
        <v>180</v>
      </c>
      <c r="BI4" s="40">
        <v>185</v>
      </c>
      <c r="BJ4" s="40">
        <v>190</v>
      </c>
      <c r="BK4" s="40">
        <v>195</v>
      </c>
      <c r="BL4" s="40">
        <v>200</v>
      </c>
    </row>
    <row r="5" spans="1:64" x14ac:dyDescent="0.3">
      <c r="B5" s="36" t="s">
        <v>55</v>
      </c>
      <c r="C5" s="36"/>
      <c r="D5" s="38">
        <v>50</v>
      </c>
      <c r="E5" s="25"/>
      <c r="Z5" s="3"/>
      <c r="AA5" s="4" t="s">
        <v>25</v>
      </c>
      <c r="AB5" s="40">
        <f t="shared" ref="AB5:BL5" si="0">-$D$6*$D$7</f>
        <v>-10</v>
      </c>
      <c r="AC5" s="40">
        <f t="shared" si="0"/>
        <v>-10</v>
      </c>
      <c r="AD5" s="40">
        <f t="shared" si="0"/>
        <v>-10</v>
      </c>
      <c r="AE5" s="40">
        <f t="shared" si="0"/>
        <v>-10</v>
      </c>
      <c r="AF5" s="40">
        <f t="shared" si="0"/>
        <v>-10</v>
      </c>
      <c r="AG5" s="40">
        <f t="shared" si="0"/>
        <v>-10</v>
      </c>
      <c r="AH5" s="40">
        <f t="shared" si="0"/>
        <v>-10</v>
      </c>
      <c r="AI5" s="40">
        <f t="shared" si="0"/>
        <v>-10</v>
      </c>
      <c r="AJ5" s="40">
        <f t="shared" si="0"/>
        <v>-10</v>
      </c>
      <c r="AK5" s="40">
        <f t="shared" si="0"/>
        <v>-10</v>
      </c>
      <c r="AL5" s="40">
        <f t="shared" si="0"/>
        <v>-10</v>
      </c>
      <c r="AM5" s="40">
        <f t="shared" si="0"/>
        <v>-10</v>
      </c>
      <c r="AN5" s="40">
        <f t="shared" si="0"/>
        <v>-10</v>
      </c>
      <c r="AO5" s="40">
        <f t="shared" si="0"/>
        <v>-10</v>
      </c>
      <c r="AP5" s="40">
        <f t="shared" si="0"/>
        <v>-10</v>
      </c>
      <c r="AQ5" s="40">
        <f t="shared" si="0"/>
        <v>-10</v>
      </c>
      <c r="AR5" s="40">
        <f t="shared" si="0"/>
        <v>-10</v>
      </c>
      <c r="AS5" s="40">
        <f t="shared" si="0"/>
        <v>-10</v>
      </c>
      <c r="AT5" s="40">
        <f t="shared" si="0"/>
        <v>-10</v>
      </c>
      <c r="AU5" s="40">
        <f t="shared" si="0"/>
        <v>-10</v>
      </c>
      <c r="AV5" s="40">
        <f t="shared" si="0"/>
        <v>-10</v>
      </c>
      <c r="AW5" s="40">
        <f t="shared" si="0"/>
        <v>-10</v>
      </c>
      <c r="AX5" s="40">
        <f t="shared" si="0"/>
        <v>-10</v>
      </c>
      <c r="AY5" s="40">
        <f t="shared" si="0"/>
        <v>-10</v>
      </c>
      <c r="AZ5" s="40">
        <f t="shared" si="0"/>
        <v>-10</v>
      </c>
      <c r="BA5" s="40">
        <f t="shared" si="0"/>
        <v>-10</v>
      </c>
      <c r="BB5" s="40">
        <f t="shared" si="0"/>
        <v>-10</v>
      </c>
      <c r="BC5" s="40">
        <f t="shared" si="0"/>
        <v>-10</v>
      </c>
      <c r="BD5" s="40">
        <f t="shared" si="0"/>
        <v>-10</v>
      </c>
      <c r="BE5" s="40">
        <f t="shared" si="0"/>
        <v>-10</v>
      </c>
      <c r="BF5" s="40">
        <f t="shared" si="0"/>
        <v>-10</v>
      </c>
      <c r="BG5" s="40">
        <f t="shared" si="0"/>
        <v>-10</v>
      </c>
      <c r="BH5" s="40">
        <f t="shared" si="0"/>
        <v>-10</v>
      </c>
      <c r="BI5" s="40">
        <f t="shared" si="0"/>
        <v>-10</v>
      </c>
      <c r="BJ5" s="40">
        <f t="shared" si="0"/>
        <v>-10</v>
      </c>
      <c r="BK5" s="40">
        <f t="shared" si="0"/>
        <v>-10</v>
      </c>
      <c r="BL5" s="40">
        <f t="shared" si="0"/>
        <v>-10</v>
      </c>
    </row>
    <row r="6" spans="1:64" x14ac:dyDescent="0.3">
      <c r="B6" s="36" t="s">
        <v>7</v>
      </c>
      <c r="C6" s="37"/>
      <c r="D6" s="38">
        <v>10</v>
      </c>
      <c r="AA6" s="4" t="s">
        <v>4</v>
      </c>
      <c r="AB6" s="40">
        <f>MAX(AB4+AB5,0)</f>
        <v>10</v>
      </c>
      <c r="AC6" s="40">
        <f t="shared" ref="AC6:BL6" si="1">MAX(AC4+AC5,0)</f>
        <v>15</v>
      </c>
      <c r="AD6" s="40">
        <f t="shared" si="1"/>
        <v>20</v>
      </c>
      <c r="AE6" s="40">
        <f t="shared" si="1"/>
        <v>25</v>
      </c>
      <c r="AF6" s="40">
        <f t="shared" si="1"/>
        <v>30</v>
      </c>
      <c r="AG6" s="40">
        <f t="shared" si="1"/>
        <v>35</v>
      </c>
      <c r="AH6" s="40">
        <f t="shared" si="1"/>
        <v>40</v>
      </c>
      <c r="AI6" s="40">
        <f t="shared" si="1"/>
        <v>45</v>
      </c>
      <c r="AJ6" s="40">
        <f t="shared" si="1"/>
        <v>50</v>
      </c>
      <c r="AK6" s="40">
        <f t="shared" si="1"/>
        <v>55</v>
      </c>
      <c r="AL6" s="40">
        <f t="shared" si="1"/>
        <v>60</v>
      </c>
      <c r="AM6" s="40">
        <f t="shared" si="1"/>
        <v>65</v>
      </c>
      <c r="AN6" s="40">
        <f t="shared" si="1"/>
        <v>70</v>
      </c>
      <c r="AO6" s="40">
        <f t="shared" si="1"/>
        <v>75</v>
      </c>
      <c r="AP6" s="40">
        <f t="shared" si="1"/>
        <v>80</v>
      </c>
      <c r="AQ6" s="40">
        <f t="shared" si="1"/>
        <v>85</v>
      </c>
      <c r="AR6" s="40">
        <f t="shared" si="1"/>
        <v>90</v>
      </c>
      <c r="AS6" s="40">
        <f t="shared" si="1"/>
        <v>95</v>
      </c>
      <c r="AT6" s="40">
        <f t="shared" si="1"/>
        <v>100</v>
      </c>
      <c r="AU6" s="40">
        <f t="shared" si="1"/>
        <v>105</v>
      </c>
      <c r="AV6" s="40">
        <f t="shared" si="1"/>
        <v>110</v>
      </c>
      <c r="AW6" s="40">
        <f t="shared" si="1"/>
        <v>115</v>
      </c>
      <c r="AX6" s="40">
        <f t="shared" si="1"/>
        <v>120</v>
      </c>
      <c r="AY6" s="40">
        <f t="shared" si="1"/>
        <v>125</v>
      </c>
      <c r="AZ6" s="40">
        <f t="shared" si="1"/>
        <v>130</v>
      </c>
      <c r="BA6" s="40">
        <f t="shared" si="1"/>
        <v>135</v>
      </c>
      <c r="BB6" s="40">
        <f t="shared" si="1"/>
        <v>140</v>
      </c>
      <c r="BC6" s="40">
        <f t="shared" si="1"/>
        <v>145</v>
      </c>
      <c r="BD6" s="40">
        <f t="shared" si="1"/>
        <v>150</v>
      </c>
      <c r="BE6" s="40">
        <f t="shared" si="1"/>
        <v>155</v>
      </c>
      <c r="BF6" s="40">
        <f t="shared" si="1"/>
        <v>160</v>
      </c>
      <c r="BG6" s="40">
        <f t="shared" si="1"/>
        <v>165</v>
      </c>
      <c r="BH6" s="40">
        <f t="shared" si="1"/>
        <v>170</v>
      </c>
      <c r="BI6" s="40">
        <f t="shared" si="1"/>
        <v>175</v>
      </c>
      <c r="BJ6" s="40">
        <f t="shared" si="1"/>
        <v>180</v>
      </c>
      <c r="BK6" s="40">
        <f t="shared" si="1"/>
        <v>185</v>
      </c>
      <c r="BL6" s="40">
        <f t="shared" si="1"/>
        <v>190</v>
      </c>
    </row>
    <row r="7" spans="1:64" x14ac:dyDescent="0.3">
      <c r="B7" s="36" t="s">
        <v>22</v>
      </c>
      <c r="C7" s="37"/>
      <c r="D7" s="39">
        <v>1</v>
      </c>
      <c r="AA7" s="4" t="s">
        <v>5</v>
      </c>
      <c r="AB7" s="40">
        <f t="shared" ref="AB7:BL7" si="2">-AB6*$D$13</f>
        <v>-1.25</v>
      </c>
      <c r="AC7" s="40">
        <f t="shared" si="2"/>
        <v>-1.875</v>
      </c>
      <c r="AD7" s="40">
        <f t="shared" si="2"/>
        <v>-2.5</v>
      </c>
      <c r="AE7" s="40">
        <f t="shared" si="2"/>
        <v>-3.125</v>
      </c>
      <c r="AF7" s="40">
        <f t="shared" si="2"/>
        <v>-3.75</v>
      </c>
      <c r="AG7" s="40">
        <f t="shared" si="2"/>
        <v>-4.375</v>
      </c>
      <c r="AH7" s="40">
        <f t="shared" si="2"/>
        <v>-5</v>
      </c>
      <c r="AI7" s="40">
        <f t="shared" si="2"/>
        <v>-5.625</v>
      </c>
      <c r="AJ7" s="40">
        <f t="shared" si="2"/>
        <v>-6.25</v>
      </c>
      <c r="AK7" s="40">
        <f t="shared" si="2"/>
        <v>-6.875</v>
      </c>
      <c r="AL7" s="40">
        <f t="shared" si="2"/>
        <v>-7.5</v>
      </c>
      <c r="AM7" s="40">
        <f t="shared" si="2"/>
        <v>-8.125</v>
      </c>
      <c r="AN7" s="40">
        <f t="shared" si="2"/>
        <v>-8.75</v>
      </c>
      <c r="AO7" s="40">
        <f t="shared" si="2"/>
        <v>-9.375</v>
      </c>
      <c r="AP7" s="40">
        <f t="shared" si="2"/>
        <v>-10</v>
      </c>
      <c r="AQ7" s="40">
        <f t="shared" si="2"/>
        <v>-10.625</v>
      </c>
      <c r="AR7" s="40">
        <f t="shared" si="2"/>
        <v>-11.25</v>
      </c>
      <c r="AS7" s="40">
        <f t="shared" si="2"/>
        <v>-11.875</v>
      </c>
      <c r="AT7" s="40">
        <f t="shared" si="2"/>
        <v>-12.5</v>
      </c>
      <c r="AU7" s="40">
        <f t="shared" si="2"/>
        <v>-13.125</v>
      </c>
      <c r="AV7" s="40">
        <f t="shared" si="2"/>
        <v>-13.75</v>
      </c>
      <c r="AW7" s="40">
        <f t="shared" si="2"/>
        <v>-14.375</v>
      </c>
      <c r="AX7" s="40">
        <f t="shared" si="2"/>
        <v>-15</v>
      </c>
      <c r="AY7" s="40">
        <f t="shared" si="2"/>
        <v>-15.625</v>
      </c>
      <c r="AZ7" s="40">
        <f t="shared" si="2"/>
        <v>-16.25</v>
      </c>
      <c r="BA7" s="40">
        <f t="shared" si="2"/>
        <v>-16.875</v>
      </c>
      <c r="BB7" s="40">
        <f t="shared" si="2"/>
        <v>-17.5</v>
      </c>
      <c r="BC7" s="40">
        <f t="shared" si="2"/>
        <v>-18.125</v>
      </c>
      <c r="BD7" s="40">
        <f t="shared" si="2"/>
        <v>-18.75</v>
      </c>
      <c r="BE7" s="40">
        <f t="shared" si="2"/>
        <v>-19.375</v>
      </c>
      <c r="BF7" s="40">
        <f t="shared" si="2"/>
        <v>-20</v>
      </c>
      <c r="BG7" s="40">
        <f t="shared" si="2"/>
        <v>-20.625</v>
      </c>
      <c r="BH7" s="40">
        <f t="shared" si="2"/>
        <v>-21.25</v>
      </c>
      <c r="BI7" s="40">
        <f t="shared" si="2"/>
        <v>-21.875</v>
      </c>
      <c r="BJ7" s="40">
        <f t="shared" si="2"/>
        <v>-22.5</v>
      </c>
      <c r="BK7" s="40">
        <f t="shared" si="2"/>
        <v>-23.125</v>
      </c>
      <c r="BL7" s="40">
        <f t="shared" si="2"/>
        <v>-23.75</v>
      </c>
    </row>
    <row r="8" spans="1:64" x14ac:dyDescent="0.3">
      <c r="B8" s="36" t="s">
        <v>23</v>
      </c>
      <c r="C8" s="37"/>
      <c r="D8" s="38">
        <v>30</v>
      </c>
      <c r="AA8" s="4" t="s">
        <v>21</v>
      </c>
      <c r="AB8" s="40">
        <f t="shared" ref="AB8:BL8" si="3">-$D$8*$D$9</f>
        <v>-30</v>
      </c>
      <c r="AC8" s="40">
        <f t="shared" si="3"/>
        <v>-30</v>
      </c>
      <c r="AD8" s="40">
        <f t="shared" si="3"/>
        <v>-30</v>
      </c>
      <c r="AE8" s="40">
        <f t="shared" si="3"/>
        <v>-30</v>
      </c>
      <c r="AF8" s="40">
        <f t="shared" si="3"/>
        <v>-30</v>
      </c>
      <c r="AG8" s="40">
        <f t="shared" si="3"/>
        <v>-30</v>
      </c>
      <c r="AH8" s="40">
        <f t="shared" si="3"/>
        <v>-30</v>
      </c>
      <c r="AI8" s="40">
        <f t="shared" si="3"/>
        <v>-30</v>
      </c>
      <c r="AJ8" s="40">
        <f t="shared" si="3"/>
        <v>-30</v>
      </c>
      <c r="AK8" s="40">
        <f t="shared" si="3"/>
        <v>-30</v>
      </c>
      <c r="AL8" s="40">
        <f t="shared" si="3"/>
        <v>-30</v>
      </c>
      <c r="AM8" s="40">
        <f t="shared" si="3"/>
        <v>-30</v>
      </c>
      <c r="AN8" s="40">
        <f t="shared" si="3"/>
        <v>-30</v>
      </c>
      <c r="AO8" s="40">
        <f t="shared" si="3"/>
        <v>-30</v>
      </c>
      <c r="AP8" s="40">
        <f t="shared" si="3"/>
        <v>-30</v>
      </c>
      <c r="AQ8" s="40">
        <f t="shared" si="3"/>
        <v>-30</v>
      </c>
      <c r="AR8" s="40">
        <f t="shared" si="3"/>
        <v>-30</v>
      </c>
      <c r="AS8" s="40">
        <f t="shared" si="3"/>
        <v>-30</v>
      </c>
      <c r="AT8" s="40">
        <f t="shared" si="3"/>
        <v>-30</v>
      </c>
      <c r="AU8" s="40">
        <f t="shared" si="3"/>
        <v>-30</v>
      </c>
      <c r="AV8" s="40">
        <f t="shared" si="3"/>
        <v>-30</v>
      </c>
      <c r="AW8" s="40">
        <f t="shared" si="3"/>
        <v>-30</v>
      </c>
      <c r="AX8" s="40">
        <f t="shared" si="3"/>
        <v>-30</v>
      </c>
      <c r="AY8" s="40">
        <f t="shared" si="3"/>
        <v>-30</v>
      </c>
      <c r="AZ8" s="40">
        <f t="shared" si="3"/>
        <v>-30</v>
      </c>
      <c r="BA8" s="40">
        <f t="shared" si="3"/>
        <v>-30</v>
      </c>
      <c r="BB8" s="40">
        <f t="shared" si="3"/>
        <v>-30</v>
      </c>
      <c r="BC8" s="40">
        <f t="shared" si="3"/>
        <v>-30</v>
      </c>
      <c r="BD8" s="40">
        <f t="shared" si="3"/>
        <v>-30</v>
      </c>
      <c r="BE8" s="40">
        <f t="shared" si="3"/>
        <v>-30</v>
      </c>
      <c r="BF8" s="40">
        <f t="shared" si="3"/>
        <v>-30</v>
      </c>
      <c r="BG8" s="40">
        <f t="shared" si="3"/>
        <v>-30</v>
      </c>
      <c r="BH8" s="40">
        <f t="shared" si="3"/>
        <v>-30</v>
      </c>
      <c r="BI8" s="40">
        <f t="shared" si="3"/>
        <v>-30</v>
      </c>
      <c r="BJ8" s="40">
        <f t="shared" si="3"/>
        <v>-30</v>
      </c>
      <c r="BK8" s="40">
        <f t="shared" si="3"/>
        <v>-30</v>
      </c>
      <c r="BL8" s="40">
        <f t="shared" si="3"/>
        <v>-30</v>
      </c>
    </row>
    <row r="9" spans="1:64" x14ac:dyDescent="0.3">
      <c r="B9" s="36" t="s">
        <v>3</v>
      </c>
      <c r="C9" s="37"/>
      <c r="D9" s="39">
        <v>1</v>
      </c>
      <c r="AA9" s="4" t="s">
        <v>0</v>
      </c>
      <c r="AB9" s="40">
        <f>SUM(AB6:AB8)</f>
        <v>-21.25</v>
      </c>
      <c r="AC9" s="40">
        <f t="shared" ref="AC9:BL9" si="4">SUM(AC6:AC8)</f>
        <v>-16.875</v>
      </c>
      <c r="AD9" s="40">
        <f t="shared" si="4"/>
        <v>-12.5</v>
      </c>
      <c r="AE9" s="40">
        <f t="shared" si="4"/>
        <v>-8.125</v>
      </c>
      <c r="AF9" s="40">
        <f t="shared" si="4"/>
        <v>-3.75</v>
      </c>
      <c r="AG9" s="40">
        <f t="shared" si="4"/>
        <v>0.625</v>
      </c>
      <c r="AH9" s="40">
        <f t="shared" si="4"/>
        <v>5</v>
      </c>
      <c r="AI9" s="40">
        <f t="shared" si="4"/>
        <v>9.375</v>
      </c>
      <c r="AJ9" s="40">
        <f t="shared" si="4"/>
        <v>13.75</v>
      </c>
      <c r="AK9" s="40">
        <f t="shared" si="4"/>
        <v>18.125</v>
      </c>
      <c r="AL9" s="40">
        <f t="shared" si="4"/>
        <v>22.5</v>
      </c>
      <c r="AM9" s="40">
        <f t="shared" si="4"/>
        <v>26.875</v>
      </c>
      <c r="AN9" s="40">
        <f t="shared" si="4"/>
        <v>31.25</v>
      </c>
      <c r="AO9" s="40">
        <f t="shared" si="4"/>
        <v>35.625</v>
      </c>
      <c r="AP9" s="40">
        <f t="shared" si="4"/>
        <v>40</v>
      </c>
      <c r="AQ9" s="40">
        <f t="shared" si="4"/>
        <v>44.375</v>
      </c>
      <c r="AR9" s="40">
        <f t="shared" si="4"/>
        <v>48.75</v>
      </c>
      <c r="AS9" s="40">
        <f t="shared" si="4"/>
        <v>53.125</v>
      </c>
      <c r="AT9" s="40">
        <f t="shared" si="4"/>
        <v>57.5</v>
      </c>
      <c r="AU9" s="40">
        <f t="shared" si="4"/>
        <v>61.875</v>
      </c>
      <c r="AV9" s="40">
        <f t="shared" si="4"/>
        <v>66.25</v>
      </c>
      <c r="AW9" s="40">
        <f t="shared" si="4"/>
        <v>70.625</v>
      </c>
      <c r="AX9" s="40">
        <f t="shared" si="4"/>
        <v>75</v>
      </c>
      <c r="AY9" s="40">
        <f t="shared" si="4"/>
        <v>79.375</v>
      </c>
      <c r="AZ9" s="40">
        <f t="shared" si="4"/>
        <v>83.75</v>
      </c>
      <c r="BA9" s="40">
        <f t="shared" si="4"/>
        <v>88.125</v>
      </c>
      <c r="BB9" s="40">
        <f t="shared" si="4"/>
        <v>92.5</v>
      </c>
      <c r="BC9" s="40">
        <f t="shared" si="4"/>
        <v>96.875</v>
      </c>
      <c r="BD9" s="40">
        <f t="shared" si="4"/>
        <v>101.25</v>
      </c>
      <c r="BE9" s="40">
        <f t="shared" si="4"/>
        <v>105.625</v>
      </c>
      <c r="BF9" s="40">
        <f t="shared" si="4"/>
        <v>110</v>
      </c>
      <c r="BG9" s="40">
        <f t="shared" si="4"/>
        <v>114.375</v>
      </c>
      <c r="BH9" s="40">
        <f t="shared" si="4"/>
        <v>118.75</v>
      </c>
      <c r="BI9" s="40">
        <f t="shared" si="4"/>
        <v>123.125</v>
      </c>
      <c r="BJ9" s="40">
        <f t="shared" si="4"/>
        <v>127.5</v>
      </c>
      <c r="BK9" s="40">
        <f t="shared" si="4"/>
        <v>131.875</v>
      </c>
      <c r="BL9" s="40">
        <f t="shared" si="4"/>
        <v>136.25</v>
      </c>
    </row>
    <row r="10" spans="1:64" x14ac:dyDescent="0.3">
      <c r="B10" s="36" t="s">
        <v>24</v>
      </c>
      <c r="C10" s="37"/>
      <c r="D10" s="39">
        <v>0.35</v>
      </c>
      <c r="AA10" s="4" t="s">
        <v>26</v>
      </c>
      <c r="AB10" s="40">
        <f>MIN(-AB9*$D$10,0)</f>
        <v>0</v>
      </c>
      <c r="AC10" s="40">
        <f t="shared" ref="AC10:BL10" si="5">MIN(-AC9*$D$10,0)</f>
        <v>0</v>
      </c>
      <c r="AD10" s="40">
        <f t="shared" si="5"/>
        <v>0</v>
      </c>
      <c r="AE10" s="40">
        <f t="shared" si="5"/>
        <v>0</v>
      </c>
      <c r="AF10" s="40">
        <f t="shared" si="5"/>
        <v>0</v>
      </c>
      <c r="AG10" s="40">
        <f t="shared" si="5"/>
        <v>-0.21875</v>
      </c>
      <c r="AH10" s="40">
        <f t="shared" si="5"/>
        <v>-1.75</v>
      </c>
      <c r="AI10" s="40">
        <f t="shared" si="5"/>
        <v>-3.28125</v>
      </c>
      <c r="AJ10" s="40">
        <f t="shared" si="5"/>
        <v>-4.8125</v>
      </c>
      <c r="AK10" s="40">
        <f t="shared" si="5"/>
        <v>-6.34375</v>
      </c>
      <c r="AL10" s="40">
        <f t="shared" si="5"/>
        <v>-7.8749999999999991</v>
      </c>
      <c r="AM10" s="40">
        <f t="shared" si="5"/>
        <v>-9.40625</v>
      </c>
      <c r="AN10" s="40">
        <f t="shared" si="5"/>
        <v>-10.9375</v>
      </c>
      <c r="AO10" s="40">
        <f t="shared" si="5"/>
        <v>-12.46875</v>
      </c>
      <c r="AP10" s="40">
        <f t="shared" si="5"/>
        <v>-14</v>
      </c>
      <c r="AQ10" s="40">
        <f t="shared" si="5"/>
        <v>-15.531249999999998</v>
      </c>
      <c r="AR10" s="40">
        <f t="shared" si="5"/>
        <v>-17.0625</v>
      </c>
      <c r="AS10" s="40">
        <f t="shared" si="5"/>
        <v>-18.59375</v>
      </c>
      <c r="AT10" s="40">
        <f t="shared" si="5"/>
        <v>-20.125</v>
      </c>
      <c r="AU10" s="40">
        <f t="shared" si="5"/>
        <v>-21.65625</v>
      </c>
      <c r="AV10" s="40">
        <f t="shared" si="5"/>
        <v>-23.1875</v>
      </c>
      <c r="AW10" s="40">
        <f t="shared" si="5"/>
        <v>-24.71875</v>
      </c>
      <c r="AX10" s="40">
        <f t="shared" si="5"/>
        <v>-26.25</v>
      </c>
      <c r="AY10" s="40">
        <f t="shared" si="5"/>
        <v>-27.78125</v>
      </c>
      <c r="AZ10" s="40">
        <f t="shared" si="5"/>
        <v>-29.312499999999996</v>
      </c>
      <c r="BA10" s="40">
        <f t="shared" si="5"/>
        <v>-30.843749999999996</v>
      </c>
      <c r="BB10" s="40">
        <f t="shared" si="5"/>
        <v>-32.375</v>
      </c>
      <c r="BC10" s="40">
        <f t="shared" si="5"/>
        <v>-33.90625</v>
      </c>
      <c r="BD10" s="40">
        <f t="shared" si="5"/>
        <v>-35.4375</v>
      </c>
      <c r="BE10" s="40">
        <f t="shared" si="5"/>
        <v>-36.96875</v>
      </c>
      <c r="BF10" s="40">
        <f t="shared" si="5"/>
        <v>-38.5</v>
      </c>
      <c r="BG10" s="40">
        <f t="shared" si="5"/>
        <v>-40.03125</v>
      </c>
      <c r="BH10" s="40">
        <f t="shared" si="5"/>
        <v>-41.5625</v>
      </c>
      <c r="BI10" s="40">
        <f t="shared" si="5"/>
        <v>-43.09375</v>
      </c>
      <c r="BJ10" s="40">
        <f t="shared" si="5"/>
        <v>-44.625</v>
      </c>
      <c r="BK10" s="40">
        <f t="shared" si="5"/>
        <v>-46.15625</v>
      </c>
      <c r="BL10" s="40">
        <f t="shared" si="5"/>
        <v>-47.6875</v>
      </c>
    </row>
    <row r="11" spans="1:64" x14ac:dyDescent="0.3">
      <c r="B11" s="36" t="s">
        <v>6</v>
      </c>
      <c r="C11" s="37"/>
      <c r="D11" s="39">
        <v>0.2</v>
      </c>
      <c r="AA11" s="4" t="s">
        <v>27</v>
      </c>
      <c r="AB11" s="40">
        <f t="shared" ref="AB11:BL11" si="6">INDEX($E$40:$E$49,MATCH(AB6,$C$40:$C$49,1))</f>
        <v>8</v>
      </c>
      <c r="AC11" s="40">
        <f t="shared" si="6"/>
        <v>8</v>
      </c>
      <c r="AD11" s="40">
        <f t="shared" si="6"/>
        <v>8</v>
      </c>
      <c r="AE11" s="40">
        <f t="shared" si="6"/>
        <v>8</v>
      </c>
      <c r="AF11" s="40">
        <f t="shared" si="6"/>
        <v>8</v>
      </c>
      <c r="AG11" s="40">
        <f t="shared" si="6"/>
        <v>8</v>
      </c>
      <c r="AH11" s="40">
        <f t="shared" si="6"/>
        <v>8</v>
      </c>
      <c r="AI11" s="40">
        <f t="shared" si="6"/>
        <v>8</v>
      </c>
      <c r="AJ11" s="40">
        <f t="shared" si="6"/>
        <v>8</v>
      </c>
      <c r="AK11" s="40">
        <f t="shared" si="6"/>
        <v>8</v>
      </c>
      <c r="AL11" s="40">
        <f t="shared" si="6"/>
        <v>8</v>
      </c>
      <c r="AM11" s="40">
        <f t="shared" si="6"/>
        <v>8</v>
      </c>
      <c r="AN11" s="40">
        <f t="shared" si="6"/>
        <v>8</v>
      </c>
      <c r="AO11" s="40">
        <f t="shared" si="6"/>
        <v>8</v>
      </c>
      <c r="AP11" s="40">
        <f t="shared" si="6"/>
        <v>7</v>
      </c>
      <c r="AQ11" s="40">
        <f t="shared" si="6"/>
        <v>7</v>
      </c>
      <c r="AR11" s="40">
        <f t="shared" si="6"/>
        <v>6</v>
      </c>
      <c r="AS11" s="40">
        <f t="shared" si="6"/>
        <v>6</v>
      </c>
      <c r="AT11" s="40">
        <f t="shared" si="6"/>
        <v>5</v>
      </c>
      <c r="AU11" s="40">
        <f t="shared" si="6"/>
        <v>5</v>
      </c>
      <c r="AV11" s="40">
        <f t="shared" si="6"/>
        <v>4</v>
      </c>
      <c r="AW11" s="40">
        <f t="shared" si="6"/>
        <v>4</v>
      </c>
      <c r="AX11" s="40">
        <f t="shared" si="6"/>
        <v>3</v>
      </c>
      <c r="AY11" s="40">
        <f t="shared" si="6"/>
        <v>3</v>
      </c>
      <c r="AZ11" s="40">
        <f t="shared" si="6"/>
        <v>2</v>
      </c>
      <c r="BA11" s="40">
        <f t="shared" si="6"/>
        <v>2</v>
      </c>
      <c r="BB11" s="40">
        <f t="shared" si="6"/>
        <v>1</v>
      </c>
      <c r="BC11" s="40">
        <f t="shared" si="6"/>
        <v>1</v>
      </c>
      <c r="BD11" s="40">
        <f t="shared" si="6"/>
        <v>0</v>
      </c>
      <c r="BE11" s="40">
        <f t="shared" si="6"/>
        <v>0</v>
      </c>
      <c r="BF11" s="40">
        <f t="shared" si="6"/>
        <v>0</v>
      </c>
      <c r="BG11" s="40">
        <f t="shared" si="6"/>
        <v>0</v>
      </c>
      <c r="BH11" s="40">
        <f t="shared" si="6"/>
        <v>0</v>
      </c>
      <c r="BI11" s="40">
        <f t="shared" si="6"/>
        <v>0</v>
      </c>
      <c r="BJ11" s="40">
        <f t="shared" si="6"/>
        <v>0</v>
      </c>
      <c r="BK11" s="40">
        <f t="shared" si="6"/>
        <v>0</v>
      </c>
      <c r="BL11" s="40">
        <f t="shared" si="6"/>
        <v>0</v>
      </c>
    </row>
    <row r="12" spans="1:64" x14ac:dyDescent="0.3">
      <c r="B12" s="36" t="s">
        <v>48</v>
      </c>
      <c r="C12" s="36"/>
      <c r="D12" s="59">
        <v>5</v>
      </c>
      <c r="AA12" s="4" t="s">
        <v>28</v>
      </c>
      <c r="AB12" s="40">
        <f>MIN(AB10+AB11,0)</f>
        <v>0</v>
      </c>
      <c r="AC12" s="40">
        <f t="shared" ref="AC12:BL12" si="7">MIN(AC10+AC11,0)</f>
        <v>0</v>
      </c>
      <c r="AD12" s="40">
        <f t="shared" si="7"/>
        <v>0</v>
      </c>
      <c r="AE12" s="40">
        <f t="shared" si="7"/>
        <v>0</v>
      </c>
      <c r="AF12" s="40">
        <f t="shared" si="7"/>
        <v>0</v>
      </c>
      <c r="AG12" s="40">
        <f t="shared" si="7"/>
        <v>0</v>
      </c>
      <c r="AH12" s="40">
        <f t="shared" si="7"/>
        <v>0</v>
      </c>
      <c r="AI12" s="40">
        <f t="shared" si="7"/>
        <v>0</v>
      </c>
      <c r="AJ12" s="40">
        <f t="shared" si="7"/>
        <v>0</v>
      </c>
      <c r="AK12" s="40">
        <f t="shared" si="7"/>
        <v>0</v>
      </c>
      <c r="AL12" s="40">
        <f t="shared" si="7"/>
        <v>0</v>
      </c>
      <c r="AM12" s="40">
        <f t="shared" si="7"/>
        <v>-1.40625</v>
      </c>
      <c r="AN12" s="40">
        <f t="shared" si="7"/>
        <v>-2.9375</v>
      </c>
      <c r="AO12" s="40">
        <f t="shared" si="7"/>
        <v>-4.46875</v>
      </c>
      <c r="AP12" s="40">
        <f t="shared" si="7"/>
        <v>-7</v>
      </c>
      <c r="AQ12" s="40">
        <f t="shared" si="7"/>
        <v>-8.5312499999999982</v>
      </c>
      <c r="AR12" s="40">
        <f t="shared" si="7"/>
        <v>-11.0625</v>
      </c>
      <c r="AS12" s="40">
        <f t="shared" si="7"/>
        <v>-12.59375</v>
      </c>
      <c r="AT12" s="40">
        <f t="shared" si="7"/>
        <v>-15.125</v>
      </c>
      <c r="AU12" s="40">
        <f t="shared" si="7"/>
        <v>-16.65625</v>
      </c>
      <c r="AV12" s="40">
        <f t="shared" si="7"/>
        <v>-19.1875</v>
      </c>
      <c r="AW12" s="40">
        <f t="shared" si="7"/>
        <v>-20.71875</v>
      </c>
      <c r="AX12" s="40">
        <f t="shared" si="7"/>
        <v>-23.25</v>
      </c>
      <c r="AY12" s="40">
        <f t="shared" si="7"/>
        <v>-24.78125</v>
      </c>
      <c r="AZ12" s="40">
        <f t="shared" si="7"/>
        <v>-27.312499999999996</v>
      </c>
      <c r="BA12" s="40">
        <f t="shared" si="7"/>
        <v>-28.843749999999996</v>
      </c>
      <c r="BB12" s="40">
        <f t="shared" si="7"/>
        <v>-31.375</v>
      </c>
      <c r="BC12" s="40">
        <f t="shared" si="7"/>
        <v>-32.90625</v>
      </c>
      <c r="BD12" s="40">
        <f t="shared" si="7"/>
        <v>-35.4375</v>
      </c>
      <c r="BE12" s="40">
        <f t="shared" si="7"/>
        <v>-36.96875</v>
      </c>
      <c r="BF12" s="40">
        <f t="shared" si="7"/>
        <v>-38.5</v>
      </c>
      <c r="BG12" s="40">
        <f t="shared" si="7"/>
        <v>-40.03125</v>
      </c>
      <c r="BH12" s="40">
        <f t="shared" si="7"/>
        <v>-41.5625</v>
      </c>
      <c r="BI12" s="40">
        <f t="shared" si="7"/>
        <v>-43.09375</v>
      </c>
      <c r="BJ12" s="40">
        <f t="shared" si="7"/>
        <v>-44.625</v>
      </c>
      <c r="BK12" s="40">
        <f t="shared" si="7"/>
        <v>-46.15625</v>
      </c>
      <c r="BL12" s="40">
        <f t="shared" si="7"/>
        <v>-47.6875</v>
      </c>
    </row>
    <row r="13" spans="1:64" x14ac:dyDescent="0.3">
      <c r="B13" s="36" t="s">
        <v>5</v>
      </c>
      <c r="C13" s="37"/>
      <c r="D13" s="41">
        <v>0.125</v>
      </c>
      <c r="AA13" s="4" t="s">
        <v>29</v>
      </c>
      <c r="AB13" s="40">
        <f t="shared" ref="AB13:BL13" si="8">-INDEX($E$20:$E$29,MATCH(AB4,$C$20:$C$29,1))*AB6</f>
        <v>-0.3</v>
      </c>
      <c r="AC13" s="40">
        <f t="shared" si="8"/>
        <v>-0.6</v>
      </c>
      <c r="AD13" s="40">
        <f t="shared" si="8"/>
        <v>-0.8</v>
      </c>
      <c r="AE13" s="40">
        <f t="shared" si="8"/>
        <v>-1</v>
      </c>
      <c r="AF13" s="40">
        <f t="shared" si="8"/>
        <v>-1.2</v>
      </c>
      <c r="AG13" s="40">
        <f t="shared" si="8"/>
        <v>-1.4000000000000001</v>
      </c>
      <c r="AH13" s="40">
        <f t="shared" si="8"/>
        <v>-1.6</v>
      </c>
      <c r="AI13" s="40">
        <f t="shared" si="8"/>
        <v>-1.8</v>
      </c>
      <c r="AJ13" s="40">
        <f t="shared" si="8"/>
        <v>-2</v>
      </c>
      <c r="AK13" s="40">
        <f t="shared" si="8"/>
        <v>-2.2000000000000002</v>
      </c>
      <c r="AL13" s="40">
        <f t="shared" si="8"/>
        <v>-2.4</v>
      </c>
      <c r="AM13" s="40">
        <f t="shared" si="8"/>
        <v>-2.6</v>
      </c>
      <c r="AN13" s="40">
        <f t="shared" si="8"/>
        <v>-2.8000000000000003</v>
      </c>
      <c r="AO13" s="40">
        <f t="shared" si="8"/>
        <v>-3</v>
      </c>
      <c r="AP13" s="40">
        <f t="shared" si="8"/>
        <v>-3.2</v>
      </c>
      <c r="AQ13" s="40">
        <f t="shared" si="8"/>
        <v>-3.4</v>
      </c>
      <c r="AR13" s="40">
        <f t="shared" si="8"/>
        <v>-3.6</v>
      </c>
      <c r="AS13" s="40">
        <f t="shared" si="8"/>
        <v>-3.8000000000000003</v>
      </c>
      <c r="AT13" s="40">
        <f t="shared" si="8"/>
        <v>-4</v>
      </c>
      <c r="AU13" s="40">
        <f t="shared" si="8"/>
        <v>-4.2</v>
      </c>
      <c r="AV13" s="40">
        <f t="shared" si="8"/>
        <v>-4.4000000000000004</v>
      </c>
      <c r="AW13" s="40">
        <f t="shared" si="8"/>
        <v>-4.6000000000000005</v>
      </c>
      <c r="AX13" s="40">
        <f t="shared" si="8"/>
        <v>-4.8</v>
      </c>
      <c r="AY13" s="40">
        <f t="shared" si="8"/>
        <v>-5</v>
      </c>
      <c r="AZ13" s="40">
        <f t="shared" si="8"/>
        <v>-5.2</v>
      </c>
      <c r="BA13" s="40">
        <f t="shared" si="8"/>
        <v>-5.4</v>
      </c>
      <c r="BB13" s="40">
        <f t="shared" si="8"/>
        <v>-5.6000000000000005</v>
      </c>
      <c r="BC13" s="40">
        <f t="shared" si="8"/>
        <v>-5.8</v>
      </c>
      <c r="BD13" s="40">
        <f t="shared" si="8"/>
        <v>-6</v>
      </c>
      <c r="BE13" s="40">
        <f t="shared" si="8"/>
        <v>-6.2</v>
      </c>
      <c r="BF13" s="40">
        <f t="shared" si="8"/>
        <v>-6.4</v>
      </c>
      <c r="BG13" s="40">
        <f t="shared" si="8"/>
        <v>-6.6000000000000005</v>
      </c>
      <c r="BH13" s="40">
        <f t="shared" si="8"/>
        <v>-6.8</v>
      </c>
      <c r="BI13" s="40">
        <f t="shared" si="8"/>
        <v>-7</v>
      </c>
      <c r="BJ13" s="40">
        <f t="shared" si="8"/>
        <v>-7.2</v>
      </c>
      <c r="BK13" s="40">
        <f t="shared" si="8"/>
        <v>-7.4</v>
      </c>
      <c r="BL13" s="40">
        <f t="shared" si="8"/>
        <v>-7.6000000000000005</v>
      </c>
    </row>
    <row r="14" spans="1:64" x14ac:dyDescent="0.3">
      <c r="B14" s="36" t="s">
        <v>31</v>
      </c>
      <c r="C14" s="37"/>
      <c r="D14" s="41">
        <v>6.25E-2</v>
      </c>
      <c r="AA14" s="4" t="s">
        <v>30</v>
      </c>
      <c r="AB14" s="40">
        <f>MIN(AB13,AB12)</f>
        <v>-0.3</v>
      </c>
      <c r="AC14" s="40">
        <f t="shared" ref="AC14:BL14" si="9">MIN(AC13,AC12)</f>
        <v>-0.6</v>
      </c>
      <c r="AD14" s="40">
        <f t="shared" si="9"/>
        <v>-0.8</v>
      </c>
      <c r="AE14" s="40">
        <f t="shared" si="9"/>
        <v>-1</v>
      </c>
      <c r="AF14" s="40">
        <f t="shared" si="9"/>
        <v>-1.2</v>
      </c>
      <c r="AG14" s="40">
        <f t="shared" si="9"/>
        <v>-1.4000000000000001</v>
      </c>
      <c r="AH14" s="40">
        <f t="shared" si="9"/>
        <v>-1.6</v>
      </c>
      <c r="AI14" s="40">
        <f t="shared" si="9"/>
        <v>-1.8</v>
      </c>
      <c r="AJ14" s="40">
        <f t="shared" si="9"/>
        <v>-2</v>
      </c>
      <c r="AK14" s="40">
        <f t="shared" si="9"/>
        <v>-2.2000000000000002</v>
      </c>
      <c r="AL14" s="40">
        <f t="shared" si="9"/>
        <v>-2.4</v>
      </c>
      <c r="AM14" s="40">
        <f t="shared" si="9"/>
        <v>-2.6</v>
      </c>
      <c r="AN14" s="40">
        <f t="shared" si="9"/>
        <v>-2.9375</v>
      </c>
      <c r="AO14" s="40">
        <f t="shared" si="9"/>
        <v>-4.46875</v>
      </c>
      <c r="AP14" s="40">
        <f t="shared" si="9"/>
        <v>-7</v>
      </c>
      <c r="AQ14" s="40">
        <f t="shared" si="9"/>
        <v>-8.5312499999999982</v>
      </c>
      <c r="AR14" s="40">
        <f t="shared" si="9"/>
        <v>-11.0625</v>
      </c>
      <c r="AS14" s="40">
        <f t="shared" si="9"/>
        <v>-12.59375</v>
      </c>
      <c r="AT14" s="40">
        <f t="shared" si="9"/>
        <v>-15.125</v>
      </c>
      <c r="AU14" s="40">
        <f t="shared" si="9"/>
        <v>-16.65625</v>
      </c>
      <c r="AV14" s="40">
        <f t="shared" si="9"/>
        <v>-19.1875</v>
      </c>
      <c r="AW14" s="40">
        <f t="shared" si="9"/>
        <v>-20.71875</v>
      </c>
      <c r="AX14" s="40">
        <f t="shared" si="9"/>
        <v>-23.25</v>
      </c>
      <c r="AY14" s="40">
        <f t="shared" si="9"/>
        <v>-24.78125</v>
      </c>
      <c r="AZ14" s="40">
        <f t="shared" si="9"/>
        <v>-27.312499999999996</v>
      </c>
      <c r="BA14" s="40">
        <f t="shared" si="9"/>
        <v>-28.843749999999996</v>
      </c>
      <c r="BB14" s="40">
        <f t="shared" si="9"/>
        <v>-31.375</v>
      </c>
      <c r="BC14" s="40">
        <f t="shared" si="9"/>
        <v>-32.90625</v>
      </c>
      <c r="BD14" s="40">
        <f t="shared" si="9"/>
        <v>-35.4375</v>
      </c>
      <c r="BE14" s="40">
        <f t="shared" si="9"/>
        <v>-36.96875</v>
      </c>
      <c r="BF14" s="40">
        <f t="shared" si="9"/>
        <v>-38.5</v>
      </c>
      <c r="BG14" s="40">
        <f t="shared" si="9"/>
        <v>-40.03125</v>
      </c>
      <c r="BH14" s="40">
        <f t="shared" si="9"/>
        <v>-41.5625</v>
      </c>
      <c r="BI14" s="40">
        <f t="shared" si="9"/>
        <v>-43.09375</v>
      </c>
      <c r="BJ14" s="40">
        <f t="shared" si="9"/>
        <v>-44.625</v>
      </c>
      <c r="BK14" s="40">
        <f t="shared" si="9"/>
        <v>-46.15625</v>
      </c>
      <c r="BL14" s="40">
        <f t="shared" si="9"/>
        <v>-47.6875</v>
      </c>
    </row>
    <row r="15" spans="1:64" x14ac:dyDescent="0.3">
      <c r="B15" s="36" t="s">
        <v>32</v>
      </c>
      <c r="C15" s="37"/>
      <c r="D15" s="39">
        <v>0.35</v>
      </c>
      <c r="E15" s="80" t="s">
        <v>53</v>
      </c>
      <c r="AA15" s="4" t="s">
        <v>33</v>
      </c>
      <c r="AB15" s="40">
        <f>AB9+AB14</f>
        <v>-21.55</v>
      </c>
      <c r="AC15" s="40">
        <f t="shared" ref="AC15:BL15" si="10">AC9+AC14</f>
        <v>-17.475000000000001</v>
      </c>
      <c r="AD15" s="40">
        <f t="shared" si="10"/>
        <v>-13.3</v>
      </c>
      <c r="AE15" s="40">
        <f t="shared" si="10"/>
        <v>-9.125</v>
      </c>
      <c r="AF15" s="40">
        <f t="shared" si="10"/>
        <v>-4.95</v>
      </c>
      <c r="AG15" s="40">
        <f t="shared" si="10"/>
        <v>-0.77500000000000013</v>
      </c>
      <c r="AH15" s="40">
        <f t="shared" si="10"/>
        <v>3.4</v>
      </c>
      <c r="AI15" s="40">
        <f t="shared" si="10"/>
        <v>7.5750000000000002</v>
      </c>
      <c r="AJ15" s="40">
        <f t="shared" si="10"/>
        <v>11.75</v>
      </c>
      <c r="AK15" s="40">
        <f t="shared" si="10"/>
        <v>15.925000000000001</v>
      </c>
      <c r="AL15" s="40">
        <f t="shared" si="10"/>
        <v>20.100000000000001</v>
      </c>
      <c r="AM15" s="40">
        <f t="shared" si="10"/>
        <v>24.274999999999999</v>
      </c>
      <c r="AN15" s="40">
        <f t="shared" si="10"/>
        <v>28.3125</v>
      </c>
      <c r="AO15" s="40">
        <f t="shared" si="10"/>
        <v>31.15625</v>
      </c>
      <c r="AP15" s="40">
        <f t="shared" si="10"/>
        <v>33</v>
      </c>
      <c r="AQ15" s="40">
        <f t="shared" si="10"/>
        <v>35.84375</v>
      </c>
      <c r="AR15" s="40">
        <f t="shared" si="10"/>
        <v>37.6875</v>
      </c>
      <c r="AS15" s="40">
        <f t="shared" si="10"/>
        <v>40.53125</v>
      </c>
      <c r="AT15" s="40">
        <f t="shared" si="10"/>
        <v>42.375</v>
      </c>
      <c r="AU15" s="40">
        <f t="shared" si="10"/>
        <v>45.21875</v>
      </c>
      <c r="AV15" s="40">
        <f t="shared" si="10"/>
        <v>47.0625</v>
      </c>
      <c r="AW15" s="40">
        <f t="shared" si="10"/>
        <v>49.90625</v>
      </c>
      <c r="AX15" s="40">
        <f t="shared" si="10"/>
        <v>51.75</v>
      </c>
      <c r="AY15" s="40">
        <f t="shared" si="10"/>
        <v>54.59375</v>
      </c>
      <c r="AZ15" s="40">
        <f t="shared" si="10"/>
        <v>56.4375</v>
      </c>
      <c r="BA15" s="40">
        <f t="shared" si="10"/>
        <v>59.28125</v>
      </c>
      <c r="BB15" s="40">
        <f t="shared" si="10"/>
        <v>61.125</v>
      </c>
      <c r="BC15" s="40">
        <f t="shared" si="10"/>
        <v>63.96875</v>
      </c>
      <c r="BD15" s="40">
        <f t="shared" si="10"/>
        <v>65.8125</v>
      </c>
      <c r="BE15" s="40">
        <f t="shared" si="10"/>
        <v>68.65625</v>
      </c>
      <c r="BF15" s="40">
        <f t="shared" si="10"/>
        <v>71.5</v>
      </c>
      <c r="BG15" s="40">
        <f t="shared" si="10"/>
        <v>74.34375</v>
      </c>
      <c r="BH15" s="40">
        <f t="shared" si="10"/>
        <v>77.1875</v>
      </c>
      <c r="BI15" s="40">
        <f t="shared" si="10"/>
        <v>80.03125</v>
      </c>
      <c r="BJ15" s="40">
        <f t="shared" si="10"/>
        <v>82.875</v>
      </c>
      <c r="BK15" s="40">
        <f t="shared" si="10"/>
        <v>85.71875</v>
      </c>
      <c r="BL15" s="40">
        <f t="shared" si="10"/>
        <v>88.5625</v>
      </c>
    </row>
    <row r="16" spans="1:64" x14ac:dyDescent="0.3">
      <c r="B16" s="36" t="s">
        <v>49</v>
      </c>
      <c r="C16" s="36"/>
      <c r="D16" s="60" t="s">
        <v>54</v>
      </c>
      <c r="E16" s="80" t="s">
        <v>54</v>
      </c>
      <c r="AA16" s="4" t="s">
        <v>34</v>
      </c>
      <c r="AB16" s="40">
        <f t="shared" ref="AB16:BL16" si="11">-AB15*$D$14</f>
        <v>1.346875</v>
      </c>
      <c r="AC16" s="40">
        <f t="shared" si="11"/>
        <v>1.0921875000000001</v>
      </c>
      <c r="AD16" s="40">
        <f t="shared" si="11"/>
        <v>0.83125000000000004</v>
      </c>
      <c r="AE16" s="40">
        <f t="shared" si="11"/>
        <v>0.5703125</v>
      </c>
      <c r="AF16" s="40">
        <f t="shared" si="11"/>
        <v>0.30937500000000001</v>
      </c>
      <c r="AG16" s="40">
        <f t="shared" si="11"/>
        <v>4.8437500000000008E-2</v>
      </c>
      <c r="AH16" s="40">
        <f t="shared" si="11"/>
        <v>-0.21249999999999999</v>
      </c>
      <c r="AI16" s="40">
        <f t="shared" si="11"/>
        <v>-0.47343750000000001</v>
      </c>
      <c r="AJ16" s="40">
        <f t="shared" si="11"/>
        <v>-0.734375</v>
      </c>
      <c r="AK16" s="40">
        <f t="shared" si="11"/>
        <v>-0.99531250000000004</v>
      </c>
      <c r="AL16" s="40">
        <f t="shared" si="11"/>
        <v>-1.2562500000000001</v>
      </c>
      <c r="AM16" s="40">
        <f t="shared" si="11"/>
        <v>-1.5171874999999999</v>
      </c>
      <c r="AN16" s="40">
        <f t="shared" si="11"/>
        <v>-1.76953125</v>
      </c>
      <c r="AO16" s="40">
        <f t="shared" si="11"/>
        <v>-1.947265625</v>
      </c>
      <c r="AP16" s="40">
        <f t="shared" si="11"/>
        <v>-2.0625</v>
      </c>
      <c r="AQ16" s="40">
        <f t="shared" si="11"/>
        <v>-2.240234375</v>
      </c>
      <c r="AR16" s="40">
        <f t="shared" si="11"/>
        <v>-2.35546875</v>
      </c>
      <c r="AS16" s="40">
        <f t="shared" si="11"/>
        <v>-2.533203125</v>
      </c>
      <c r="AT16" s="40">
        <f t="shared" si="11"/>
        <v>-2.6484375</v>
      </c>
      <c r="AU16" s="40">
        <f t="shared" si="11"/>
        <v>-2.826171875</v>
      </c>
      <c r="AV16" s="40">
        <f t="shared" si="11"/>
        <v>-2.94140625</v>
      </c>
      <c r="AW16" s="40">
        <f t="shared" si="11"/>
        <v>-3.119140625</v>
      </c>
      <c r="AX16" s="40">
        <f t="shared" si="11"/>
        <v>-3.234375</v>
      </c>
      <c r="AY16" s="40">
        <f t="shared" si="11"/>
        <v>-3.412109375</v>
      </c>
      <c r="AZ16" s="40">
        <f t="shared" si="11"/>
        <v>-3.52734375</v>
      </c>
      <c r="BA16" s="40">
        <f t="shared" si="11"/>
        <v>-3.705078125</v>
      </c>
      <c r="BB16" s="40">
        <f t="shared" si="11"/>
        <v>-3.8203125</v>
      </c>
      <c r="BC16" s="40">
        <f t="shared" si="11"/>
        <v>-3.998046875</v>
      </c>
      <c r="BD16" s="40">
        <f t="shared" si="11"/>
        <v>-4.11328125</v>
      </c>
      <c r="BE16" s="40">
        <f t="shared" si="11"/>
        <v>-4.291015625</v>
      </c>
      <c r="BF16" s="40">
        <f t="shared" si="11"/>
        <v>-4.46875</v>
      </c>
      <c r="BG16" s="40">
        <f t="shared" si="11"/>
        <v>-4.646484375</v>
      </c>
      <c r="BH16" s="40">
        <f t="shared" si="11"/>
        <v>-4.82421875</v>
      </c>
      <c r="BI16" s="40">
        <f t="shared" si="11"/>
        <v>-5.001953125</v>
      </c>
      <c r="BJ16" s="40">
        <f t="shared" si="11"/>
        <v>-5.1796875</v>
      </c>
      <c r="BK16" s="40">
        <f t="shared" si="11"/>
        <v>-5.357421875</v>
      </c>
      <c r="BL16" s="40">
        <f t="shared" si="11"/>
        <v>-5.53515625</v>
      </c>
    </row>
    <row r="17" spans="2:64" ht="15" thickBot="1" x14ac:dyDescent="0.35">
      <c r="AA17" s="12" t="s">
        <v>35</v>
      </c>
      <c r="AB17" s="40">
        <f>AB15+AB16</f>
        <v>-20.203125</v>
      </c>
      <c r="AC17" s="40">
        <f t="shared" ref="AC17:BL17" si="12">AC15+AC16</f>
        <v>-16.3828125</v>
      </c>
      <c r="AD17" s="40">
        <f t="shared" si="12"/>
        <v>-12.46875</v>
      </c>
      <c r="AE17" s="40">
        <f t="shared" si="12"/>
        <v>-8.5546875</v>
      </c>
      <c r="AF17" s="40">
        <f t="shared" si="12"/>
        <v>-4.640625</v>
      </c>
      <c r="AG17" s="40">
        <f t="shared" si="12"/>
        <v>-0.72656250000000011</v>
      </c>
      <c r="AH17" s="40">
        <f t="shared" si="12"/>
        <v>3.1875</v>
      </c>
      <c r="AI17" s="40">
        <f t="shared" si="12"/>
        <v>7.1015625</v>
      </c>
      <c r="AJ17" s="40">
        <f t="shared" si="12"/>
        <v>11.015625</v>
      </c>
      <c r="AK17" s="40">
        <f t="shared" si="12"/>
        <v>14.9296875</v>
      </c>
      <c r="AL17" s="40">
        <f t="shared" si="12"/>
        <v>18.84375</v>
      </c>
      <c r="AM17" s="40">
        <f t="shared" si="12"/>
        <v>22.7578125</v>
      </c>
      <c r="AN17" s="40">
        <f t="shared" si="12"/>
        <v>26.54296875</v>
      </c>
      <c r="AO17" s="40">
        <f t="shared" si="12"/>
        <v>29.208984375</v>
      </c>
      <c r="AP17" s="40">
        <f t="shared" si="12"/>
        <v>30.9375</v>
      </c>
      <c r="AQ17" s="40">
        <f t="shared" si="12"/>
        <v>33.603515625</v>
      </c>
      <c r="AR17" s="40">
        <f t="shared" si="12"/>
        <v>35.33203125</v>
      </c>
      <c r="AS17" s="40">
        <f t="shared" si="12"/>
        <v>37.998046875</v>
      </c>
      <c r="AT17" s="40">
        <f t="shared" si="12"/>
        <v>39.7265625</v>
      </c>
      <c r="AU17" s="40">
        <f t="shared" si="12"/>
        <v>42.392578125</v>
      </c>
      <c r="AV17" s="40">
        <f t="shared" si="12"/>
        <v>44.12109375</v>
      </c>
      <c r="AW17" s="40">
        <f t="shared" si="12"/>
        <v>46.787109375</v>
      </c>
      <c r="AX17" s="40">
        <f t="shared" si="12"/>
        <v>48.515625</v>
      </c>
      <c r="AY17" s="40">
        <f t="shared" si="12"/>
        <v>51.181640625</v>
      </c>
      <c r="AZ17" s="40">
        <f t="shared" si="12"/>
        <v>52.91015625</v>
      </c>
      <c r="BA17" s="40">
        <f t="shared" si="12"/>
        <v>55.576171875</v>
      </c>
      <c r="BB17" s="40">
        <f t="shared" si="12"/>
        <v>57.3046875</v>
      </c>
      <c r="BC17" s="40">
        <f t="shared" si="12"/>
        <v>59.970703125</v>
      </c>
      <c r="BD17" s="40">
        <f t="shared" si="12"/>
        <v>61.69921875</v>
      </c>
      <c r="BE17" s="40">
        <f t="shared" si="12"/>
        <v>64.365234375</v>
      </c>
      <c r="BF17" s="40">
        <f t="shared" si="12"/>
        <v>67.03125</v>
      </c>
      <c r="BG17" s="40">
        <f t="shared" si="12"/>
        <v>69.697265625</v>
      </c>
      <c r="BH17" s="40">
        <f t="shared" si="12"/>
        <v>72.36328125</v>
      </c>
      <c r="BI17" s="40">
        <f t="shared" si="12"/>
        <v>75.029296875</v>
      </c>
      <c r="BJ17" s="40">
        <f t="shared" si="12"/>
        <v>77.6953125</v>
      </c>
      <c r="BK17" s="40">
        <f t="shared" si="12"/>
        <v>80.361328125</v>
      </c>
      <c r="BL17" s="40">
        <f t="shared" si="12"/>
        <v>83.02734375</v>
      </c>
    </row>
    <row r="18" spans="2:64" x14ac:dyDescent="0.3">
      <c r="B18" s="8" t="s">
        <v>8</v>
      </c>
      <c r="C18" s="9"/>
      <c r="D18" s="9"/>
      <c r="E18" s="10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AA18" s="4" t="s">
        <v>2</v>
      </c>
      <c r="AB18" s="40">
        <f t="shared" ref="AB18:BL18" si="13">-AB17*$D$15</f>
        <v>7.0710937499999993</v>
      </c>
      <c r="AC18" s="40">
        <f t="shared" si="13"/>
        <v>5.7339843749999995</v>
      </c>
      <c r="AD18" s="40">
        <f t="shared" si="13"/>
        <v>4.3640624999999993</v>
      </c>
      <c r="AE18" s="40">
        <f t="shared" si="13"/>
        <v>2.994140625</v>
      </c>
      <c r="AF18" s="40">
        <f t="shared" si="13"/>
        <v>1.6242187499999998</v>
      </c>
      <c r="AG18" s="40">
        <f t="shared" si="13"/>
        <v>0.25429687500000003</v>
      </c>
      <c r="AH18" s="40">
        <f t="shared" si="13"/>
        <v>-1.1156249999999999</v>
      </c>
      <c r="AI18" s="40">
        <f t="shared" si="13"/>
        <v>-2.4855468749999998</v>
      </c>
      <c r="AJ18" s="40">
        <f t="shared" si="13"/>
        <v>-3.8554687499999996</v>
      </c>
      <c r="AK18" s="40">
        <f t="shared" si="13"/>
        <v>-5.2253906249999993</v>
      </c>
      <c r="AL18" s="40">
        <f t="shared" si="13"/>
        <v>-6.5953124999999995</v>
      </c>
      <c r="AM18" s="40">
        <f t="shared" si="13"/>
        <v>-7.9652343749999996</v>
      </c>
      <c r="AN18" s="40">
        <f t="shared" si="13"/>
        <v>-9.2900390625</v>
      </c>
      <c r="AO18" s="40">
        <f t="shared" si="13"/>
        <v>-10.22314453125</v>
      </c>
      <c r="AP18" s="40">
        <f t="shared" si="13"/>
        <v>-10.828125</v>
      </c>
      <c r="AQ18" s="40">
        <f t="shared" si="13"/>
        <v>-11.76123046875</v>
      </c>
      <c r="AR18" s="40">
        <f t="shared" si="13"/>
        <v>-12.3662109375</v>
      </c>
      <c r="AS18" s="40">
        <f t="shared" si="13"/>
        <v>-13.29931640625</v>
      </c>
      <c r="AT18" s="40">
        <f t="shared" si="13"/>
        <v>-13.904296875</v>
      </c>
      <c r="AU18" s="40">
        <f t="shared" si="13"/>
        <v>-14.837402343749998</v>
      </c>
      <c r="AV18" s="40">
        <f t="shared" si="13"/>
        <v>-15.442382812499998</v>
      </c>
      <c r="AW18" s="40">
        <f t="shared" si="13"/>
        <v>-16.37548828125</v>
      </c>
      <c r="AX18" s="40">
        <f t="shared" si="13"/>
        <v>-16.98046875</v>
      </c>
      <c r="AY18" s="40">
        <f t="shared" si="13"/>
        <v>-17.91357421875</v>
      </c>
      <c r="AZ18" s="40">
        <f t="shared" si="13"/>
        <v>-18.5185546875</v>
      </c>
      <c r="BA18" s="40">
        <f t="shared" si="13"/>
        <v>-19.45166015625</v>
      </c>
      <c r="BB18" s="40">
        <f t="shared" si="13"/>
        <v>-20.056640625</v>
      </c>
      <c r="BC18" s="40">
        <f t="shared" si="13"/>
        <v>-20.98974609375</v>
      </c>
      <c r="BD18" s="40">
        <f t="shared" si="13"/>
        <v>-21.5947265625</v>
      </c>
      <c r="BE18" s="40">
        <f t="shared" si="13"/>
        <v>-22.52783203125</v>
      </c>
      <c r="BF18" s="40">
        <f t="shared" si="13"/>
        <v>-23.4609375</v>
      </c>
      <c r="BG18" s="40">
        <f t="shared" si="13"/>
        <v>-24.39404296875</v>
      </c>
      <c r="BH18" s="40">
        <f t="shared" si="13"/>
        <v>-25.3271484375</v>
      </c>
      <c r="BI18" s="40">
        <f t="shared" si="13"/>
        <v>-26.26025390625</v>
      </c>
      <c r="BJ18" s="40">
        <f t="shared" si="13"/>
        <v>-27.193359375</v>
      </c>
      <c r="BK18" s="40">
        <f t="shared" si="13"/>
        <v>-28.126464843749996</v>
      </c>
      <c r="BL18" s="40">
        <f t="shared" si="13"/>
        <v>-29.059570312499996</v>
      </c>
    </row>
    <row r="19" spans="2:64" x14ac:dyDescent="0.3">
      <c r="B19" s="11" t="s">
        <v>15</v>
      </c>
      <c r="C19" s="12" t="s">
        <v>9</v>
      </c>
      <c r="D19" s="12" t="s">
        <v>10</v>
      </c>
      <c r="E19" s="13" t="s">
        <v>11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AA19" s="4" t="s">
        <v>36</v>
      </c>
      <c r="AB19" s="40">
        <f>AB17+AB18</f>
        <v>-13.132031250000001</v>
      </c>
      <c r="AC19" s="40">
        <f t="shared" ref="AC19:BL19" si="14">AC17+AC18</f>
        <v>-10.648828125000001</v>
      </c>
      <c r="AD19" s="40">
        <f t="shared" si="14"/>
        <v>-8.1046875000000007</v>
      </c>
      <c r="AE19" s="40">
        <f t="shared" si="14"/>
        <v>-5.560546875</v>
      </c>
      <c r="AF19" s="40">
        <f t="shared" si="14"/>
        <v>-3.0164062500000002</v>
      </c>
      <c r="AG19" s="40">
        <f t="shared" si="14"/>
        <v>-0.47226562500000008</v>
      </c>
      <c r="AH19" s="40">
        <f t="shared" si="14"/>
        <v>2.0718750000000004</v>
      </c>
      <c r="AI19" s="40">
        <f t="shared" si="14"/>
        <v>4.6160156250000002</v>
      </c>
      <c r="AJ19" s="40">
        <f t="shared" si="14"/>
        <v>7.16015625</v>
      </c>
      <c r="AK19" s="40">
        <f t="shared" si="14"/>
        <v>9.7042968750000007</v>
      </c>
      <c r="AL19" s="40">
        <f t="shared" si="14"/>
        <v>12.248437500000001</v>
      </c>
      <c r="AM19" s="40">
        <f t="shared" si="14"/>
        <v>14.792578125</v>
      </c>
      <c r="AN19" s="40">
        <f t="shared" si="14"/>
        <v>17.2529296875</v>
      </c>
      <c r="AO19" s="40">
        <f t="shared" si="14"/>
        <v>18.98583984375</v>
      </c>
      <c r="AP19" s="40">
        <f t="shared" si="14"/>
        <v>20.109375</v>
      </c>
      <c r="AQ19" s="40">
        <f t="shared" si="14"/>
        <v>21.84228515625</v>
      </c>
      <c r="AR19" s="40">
        <f t="shared" si="14"/>
        <v>22.9658203125</v>
      </c>
      <c r="AS19" s="40">
        <f t="shared" si="14"/>
        <v>24.69873046875</v>
      </c>
      <c r="AT19" s="40">
        <f t="shared" si="14"/>
        <v>25.822265625</v>
      </c>
      <c r="AU19" s="40">
        <f t="shared" si="14"/>
        <v>27.55517578125</v>
      </c>
      <c r="AV19" s="40">
        <f t="shared" si="14"/>
        <v>28.6787109375</v>
      </c>
      <c r="AW19" s="40">
        <f t="shared" si="14"/>
        <v>30.41162109375</v>
      </c>
      <c r="AX19" s="40">
        <f t="shared" si="14"/>
        <v>31.53515625</v>
      </c>
      <c r="AY19" s="40">
        <f t="shared" si="14"/>
        <v>33.26806640625</v>
      </c>
      <c r="AZ19" s="40">
        <f t="shared" si="14"/>
        <v>34.3916015625</v>
      </c>
      <c r="BA19" s="40">
        <f t="shared" si="14"/>
        <v>36.12451171875</v>
      </c>
      <c r="BB19" s="40">
        <f t="shared" si="14"/>
        <v>37.248046875</v>
      </c>
      <c r="BC19" s="40">
        <f t="shared" si="14"/>
        <v>38.98095703125</v>
      </c>
      <c r="BD19" s="40">
        <f t="shared" si="14"/>
        <v>40.1044921875</v>
      </c>
      <c r="BE19" s="40">
        <f t="shared" si="14"/>
        <v>41.83740234375</v>
      </c>
      <c r="BF19" s="40">
        <f t="shared" si="14"/>
        <v>43.5703125</v>
      </c>
      <c r="BG19" s="40">
        <f t="shared" si="14"/>
        <v>45.30322265625</v>
      </c>
      <c r="BH19" s="40">
        <f t="shared" si="14"/>
        <v>47.0361328125</v>
      </c>
      <c r="BI19" s="40">
        <f t="shared" si="14"/>
        <v>48.76904296875</v>
      </c>
      <c r="BJ19" s="40">
        <f t="shared" si="14"/>
        <v>50.501953125</v>
      </c>
      <c r="BK19" s="40">
        <f t="shared" si="14"/>
        <v>52.23486328125</v>
      </c>
      <c r="BL19" s="40">
        <f t="shared" si="14"/>
        <v>53.9677734375</v>
      </c>
    </row>
    <row r="20" spans="2:64" x14ac:dyDescent="0.3">
      <c r="B20" s="20">
        <v>1</v>
      </c>
      <c r="C20" s="16">
        <v>0</v>
      </c>
      <c r="D20" s="22">
        <f t="shared" ref="D20:D28" si="15">IF(C21=0,"",C21-0.01)</f>
        <v>14.99</v>
      </c>
      <c r="E20" s="17">
        <v>0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:64" x14ac:dyDescent="0.3">
      <c r="B21" s="20">
        <v>2</v>
      </c>
      <c r="C21" s="16">
        <v>15</v>
      </c>
      <c r="D21" s="22">
        <f t="shared" si="15"/>
        <v>17.489999999999998</v>
      </c>
      <c r="E21" s="17">
        <v>0.01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AA21" s="4" t="s">
        <v>45</v>
      </c>
      <c r="AB21" s="40">
        <f>-1*(AB5+AB8)</f>
        <v>40</v>
      </c>
      <c r="AC21" s="40">
        <f t="shared" ref="AC21:BL21" si="16">-1*(AC5+AC8)</f>
        <v>40</v>
      </c>
      <c r="AD21" s="40">
        <f t="shared" si="16"/>
        <v>40</v>
      </c>
      <c r="AE21" s="40">
        <f t="shared" si="16"/>
        <v>40</v>
      </c>
      <c r="AF21" s="40">
        <f t="shared" si="16"/>
        <v>40</v>
      </c>
      <c r="AG21" s="40">
        <f t="shared" si="16"/>
        <v>40</v>
      </c>
      <c r="AH21" s="40">
        <f t="shared" si="16"/>
        <v>40</v>
      </c>
      <c r="AI21" s="40">
        <f t="shared" si="16"/>
        <v>40</v>
      </c>
      <c r="AJ21" s="40">
        <f t="shared" si="16"/>
        <v>40</v>
      </c>
      <c r="AK21" s="40">
        <f t="shared" si="16"/>
        <v>40</v>
      </c>
      <c r="AL21" s="40">
        <f t="shared" si="16"/>
        <v>40</v>
      </c>
      <c r="AM21" s="40">
        <f t="shared" si="16"/>
        <v>40</v>
      </c>
      <c r="AN21" s="40">
        <f t="shared" si="16"/>
        <v>40</v>
      </c>
      <c r="AO21" s="40">
        <f t="shared" si="16"/>
        <v>40</v>
      </c>
      <c r="AP21" s="40">
        <f t="shared" si="16"/>
        <v>40</v>
      </c>
      <c r="AQ21" s="40">
        <f t="shared" si="16"/>
        <v>40</v>
      </c>
      <c r="AR21" s="40">
        <f t="shared" si="16"/>
        <v>40</v>
      </c>
      <c r="AS21" s="40">
        <f t="shared" si="16"/>
        <v>40</v>
      </c>
      <c r="AT21" s="40">
        <f t="shared" si="16"/>
        <v>40</v>
      </c>
      <c r="AU21" s="40">
        <f t="shared" si="16"/>
        <v>40</v>
      </c>
      <c r="AV21" s="40">
        <f t="shared" si="16"/>
        <v>40</v>
      </c>
      <c r="AW21" s="40">
        <f t="shared" si="16"/>
        <v>40</v>
      </c>
      <c r="AX21" s="40">
        <f t="shared" si="16"/>
        <v>40</v>
      </c>
      <c r="AY21" s="40">
        <f t="shared" si="16"/>
        <v>40</v>
      </c>
      <c r="AZ21" s="40">
        <f t="shared" si="16"/>
        <v>40</v>
      </c>
      <c r="BA21" s="40">
        <f t="shared" si="16"/>
        <v>40</v>
      </c>
      <c r="BB21" s="40">
        <f t="shared" si="16"/>
        <v>40</v>
      </c>
      <c r="BC21" s="40">
        <f t="shared" si="16"/>
        <v>40</v>
      </c>
      <c r="BD21" s="40">
        <f t="shared" si="16"/>
        <v>40</v>
      </c>
      <c r="BE21" s="40">
        <f t="shared" si="16"/>
        <v>40</v>
      </c>
      <c r="BF21" s="40">
        <f t="shared" si="16"/>
        <v>40</v>
      </c>
      <c r="BG21" s="40">
        <f t="shared" si="16"/>
        <v>40</v>
      </c>
      <c r="BH21" s="40">
        <f t="shared" si="16"/>
        <v>40</v>
      </c>
      <c r="BI21" s="40">
        <f t="shared" si="16"/>
        <v>40</v>
      </c>
      <c r="BJ21" s="40">
        <f t="shared" si="16"/>
        <v>40</v>
      </c>
      <c r="BK21" s="40">
        <f t="shared" si="16"/>
        <v>40</v>
      </c>
      <c r="BL21" s="40">
        <f t="shared" si="16"/>
        <v>40</v>
      </c>
    </row>
    <row r="22" spans="2:64" x14ac:dyDescent="0.3">
      <c r="B22" s="20">
        <v>3</v>
      </c>
      <c r="C22" s="16">
        <v>17.5</v>
      </c>
      <c r="D22" s="22">
        <f t="shared" si="15"/>
        <v>19.989999999999998</v>
      </c>
      <c r="E22" s="17">
        <v>0.02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AA22" s="4" t="s">
        <v>37</v>
      </c>
      <c r="AB22" s="40">
        <f>-1*(AB7+AB14+AB16)</f>
        <v>0.203125</v>
      </c>
      <c r="AC22" s="40">
        <f t="shared" ref="AC22:BL22" si="17">-1*(AC7+AC14+AC16)</f>
        <v>1.3828125</v>
      </c>
      <c r="AD22" s="40">
        <f t="shared" si="17"/>
        <v>2.46875</v>
      </c>
      <c r="AE22" s="40">
        <f t="shared" si="17"/>
        <v>3.5546875</v>
      </c>
      <c r="AF22" s="40">
        <f t="shared" si="17"/>
        <v>4.640625</v>
      </c>
      <c r="AG22" s="40">
        <f t="shared" si="17"/>
        <v>5.7265625</v>
      </c>
      <c r="AH22" s="40">
        <f t="shared" si="17"/>
        <v>6.8125</v>
      </c>
      <c r="AI22" s="40">
        <f t="shared" si="17"/>
        <v>7.8984375</v>
      </c>
      <c r="AJ22" s="40">
        <f t="shared" si="17"/>
        <v>8.984375</v>
      </c>
      <c r="AK22" s="40">
        <f t="shared" si="17"/>
        <v>10.0703125</v>
      </c>
      <c r="AL22" s="40">
        <f t="shared" si="17"/>
        <v>11.15625</v>
      </c>
      <c r="AM22" s="40">
        <f t="shared" si="17"/>
        <v>12.2421875</v>
      </c>
      <c r="AN22" s="40">
        <f t="shared" si="17"/>
        <v>13.45703125</v>
      </c>
      <c r="AO22" s="40">
        <f t="shared" si="17"/>
        <v>15.791015625</v>
      </c>
      <c r="AP22" s="40">
        <f t="shared" si="17"/>
        <v>19.0625</v>
      </c>
      <c r="AQ22" s="40">
        <f t="shared" si="17"/>
        <v>21.396484375</v>
      </c>
      <c r="AR22" s="40">
        <f t="shared" si="17"/>
        <v>24.66796875</v>
      </c>
      <c r="AS22" s="40">
        <f t="shared" si="17"/>
        <v>27.001953125</v>
      </c>
      <c r="AT22" s="40">
        <f t="shared" si="17"/>
        <v>30.2734375</v>
      </c>
      <c r="AU22" s="40">
        <f t="shared" si="17"/>
        <v>32.607421875</v>
      </c>
      <c r="AV22" s="40">
        <f t="shared" si="17"/>
        <v>35.87890625</v>
      </c>
      <c r="AW22" s="40">
        <f t="shared" si="17"/>
        <v>38.212890625</v>
      </c>
      <c r="AX22" s="40">
        <f t="shared" si="17"/>
        <v>41.484375</v>
      </c>
      <c r="AY22" s="40">
        <f t="shared" si="17"/>
        <v>43.818359375</v>
      </c>
      <c r="AZ22" s="40">
        <f t="shared" si="17"/>
        <v>47.08984375</v>
      </c>
      <c r="BA22" s="40">
        <f t="shared" si="17"/>
        <v>49.423828125</v>
      </c>
      <c r="BB22" s="40">
        <f t="shared" si="17"/>
        <v>52.6953125</v>
      </c>
      <c r="BC22" s="40">
        <f t="shared" si="17"/>
        <v>55.029296875</v>
      </c>
      <c r="BD22" s="40">
        <f t="shared" si="17"/>
        <v>58.30078125</v>
      </c>
      <c r="BE22" s="40">
        <f t="shared" si="17"/>
        <v>60.634765625</v>
      </c>
      <c r="BF22" s="40">
        <f t="shared" si="17"/>
        <v>62.96875</v>
      </c>
      <c r="BG22" s="40">
        <f t="shared" si="17"/>
        <v>65.302734375</v>
      </c>
      <c r="BH22" s="40">
        <f t="shared" si="17"/>
        <v>67.63671875</v>
      </c>
      <c r="BI22" s="40">
        <f t="shared" si="17"/>
        <v>69.970703125</v>
      </c>
      <c r="BJ22" s="40">
        <f t="shared" si="17"/>
        <v>72.3046875</v>
      </c>
      <c r="BK22" s="40">
        <f t="shared" si="17"/>
        <v>74.638671875</v>
      </c>
      <c r="BL22" s="40">
        <f t="shared" si="17"/>
        <v>76.97265625</v>
      </c>
    </row>
    <row r="23" spans="2:64" x14ac:dyDescent="0.3">
      <c r="B23" s="20">
        <v>4</v>
      </c>
      <c r="C23" s="16">
        <v>20</v>
      </c>
      <c r="D23" s="22">
        <f t="shared" si="15"/>
        <v>24.99</v>
      </c>
      <c r="E23" s="17">
        <v>0.03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AA23" s="4" t="s">
        <v>38</v>
      </c>
      <c r="AB23" s="40">
        <f>-1*(AB18)</f>
        <v>-7.0710937499999993</v>
      </c>
      <c r="AC23" s="40">
        <f t="shared" ref="AC23:BL23" si="18">-1*(AC18)</f>
        <v>-5.7339843749999995</v>
      </c>
      <c r="AD23" s="40">
        <f t="shared" si="18"/>
        <v>-4.3640624999999993</v>
      </c>
      <c r="AE23" s="40">
        <f t="shared" si="18"/>
        <v>-2.994140625</v>
      </c>
      <c r="AF23" s="40">
        <f t="shared" si="18"/>
        <v>-1.6242187499999998</v>
      </c>
      <c r="AG23" s="40">
        <f t="shared" si="18"/>
        <v>-0.25429687500000003</v>
      </c>
      <c r="AH23" s="40">
        <f t="shared" si="18"/>
        <v>1.1156249999999999</v>
      </c>
      <c r="AI23" s="40">
        <f t="shared" si="18"/>
        <v>2.4855468749999998</v>
      </c>
      <c r="AJ23" s="40">
        <f t="shared" si="18"/>
        <v>3.8554687499999996</v>
      </c>
      <c r="AK23" s="40">
        <f t="shared" si="18"/>
        <v>5.2253906249999993</v>
      </c>
      <c r="AL23" s="40">
        <f t="shared" si="18"/>
        <v>6.5953124999999995</v>
      </c>
      <c r="AM23" s="40">
        <f t="shared" si="18"/>
        <v>7.9652343749999996</v>
      </c>
      <c r="AN23" s="40">
        <f t="shared" si="18"/>
        <v>9.2900390625</v>
      </c>
      <c r="AO23" s="40">
        <f t="shared" si="18"/>
        <v>10.22314453125</v>
      </c>
      <c r="AP23" s="40">
        <f t="shared" si="18"/>
        <v>10.828125</v>
      </c>
      <c r="AQ23" s="40">
        <f t="shared" si="18"/>
        <v>11.76123046875</v>
      </c>
      <c r="AR23" s="40">
        <f t="shared" si="18"/>
        <v>12.3662109375</v>
      </c>
      <c r="AS23" s="40">
        <f t="shared" si="18"/>
        <v>13.29931640625</v>
      </c>
      <c r="AT23" s="40">
        <f t="shared" si="18"/>
        <v>13.904296875</v>
      </c>
      <c r="AU23" s="40">
        <f t="shared" si="18"/>
        <v>14.837402343749998</v>
      </c>
      <c r="AV23" s="40">
        <f t="shared" si="18"/>
        <v>15.442382812499998</v>
      </c>
      <c r="AW23" s="40">
        <f t="shared" si="18"/>
        <v>16.37548828125</v>
      </c>
      <c r="AX23" s="40">
        <f t="shared" si="18"/>
        <v>16.98046875</v>
      </c>
      <c r="AY23" s="40">
        <f t="shared" si="18"/>
        <v>17.91357421875</v>
      </c>
      <c r="AZ23" s="40">
        <f t="shared" si="18"/>
        <v>18.5185546875</v>
      </c>
      <c r="BA23" s="40">
        <f t="shared" si="18"/>
        <v>19.45166015625</v>
      </c>
      <c r="BB23" s="40">
        <f t="shared" si="18"/>
        <v>20.056640625</v>
      </c>
      <c r="BC23" s="40">
        <f t="shared" si="18"/>
        <v>20.98974609375</v>
      </c>
      <c r="BD23" s="40">
        <f t="shared" si="18"/>
        <v>21.5947265625</v>
      </c>
      <c r="BE23" s="40">
        <f t="shared" si="18"/>
        <v>22.52783203125</v>
      </c>
      <c r="BF23" s="40">
        <f t="shared" si="18"/>
        <v>23.4609375</v>
      </c>
      <c r="BG23" s="40">
        <f t="shared" si="18"/>
        <v>24.39404296875</v>
      </c>
      <c r="BH23" s="40">
        <f t="shared" si="18"/>
        <v>25.3271484375</v>
      </c>
      <c r="BI23" s="40">
        <f t="shared" si="18"/>
        <v>26.26025390625</v>
      </c>
      <c r="BJ23" s="40">
        <f t="shared" si="18"/>
        <v>27.193359375</v>
      </c>
      <c r="BK23" s="40">
        <f t="shared" si="18"/>
        <v>28.126464843749996</v>
      </c>
      <c r="BL23" s="40">
        <f t="shared" si="18"/>
        <v>29.059570312499996</v>
      </c>
    </row>
    <row r="24" spans="2:64" x14ac:dyDescent="0.3">
      <c r="B24" s="20">
        <v>5</v>
      </c>
      <c r="C24" s="16">
        <v>25</v>
      </c>
      <c r="D24" s="22" t="str">
        <f t="shared" si="15"/>
        <v/>
      </c>
      <c r="E24" s="17">
        <v>0.04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AA24" s="4" t="s">
        <v>39</v>
      </c>
      <c r="AB24" s="40">
        <f>AB19</f>
        <v>-13.132031250000001</v>
      </c>
      <c r="AC24" s="40">
        <f t="shared" ref="AC24:BL24" si="19">AC19</f>
        <v>-10.648828125000001</v>
      </c>
      <c r="AD24" s="40">
        <f t="shared" si="19"/>
        <v>-8.1046875000000007</v>
      </c>
      <c r="AE24" s="40">
        <f t="shared" si="19"/>
        <v>-5.560546875</v>
      </c>
      <c r="AF24" s="40">
        <f t="shared" si="19"/>
        <v>-3.0164062500000002</v>
      </c>
      <c r="AG24" s="40">
        <f t="shared" si="19"/>
        <v>-0.47226562500000008</v>
      </c>
      <c r="AH24" s="40">
        <f t="shared" si="19"/>
        <v>2.0718750000000004</v>
      </c>
      <c r="AI24" s="40">
        <f t="shared" si="19"/>
        <v>4.6160156250000002</v>
      </c>
      <c r="AJ24" s="40">
        <f t="shared" si="19"/>
        <v>7.16015625</v>
      </c>
      <c r="AK24" s="40">
        <f t="shared" si="19"/>
        <v>9.7042968750000007</v>
      </c>
      <c r="AL24" s="40">
        <f t="shared" si="19"/>
        <v>12.248437500000001</v>
      </c>
      <c r="AM24" s="40">
        <f t="shared" si="19"/>
        <v>14.792578125</v>
      </c>
      <c r="AN24" s="40">
        <f t="shared" si="19"/>
        <v>17.2529296875</v>
      </c>
      <c r="AO24" s="40">
        <f t="shared" si="19"/>
        <v>18.98583984375</v>
      </c>
      <c r="AP24" s="40">
        <f t="shared" si="19"/>
        <v>20.109375</v>
      </c>
      <c r="AQ24" s="40">
        <f t="shared" si="19"/>
        <v>21.84228515625</v>
      </c>
      <c r="AR24" s="40">
        <f t="shared" si="19"/>
        <v>22.9658203125</v>
      </c>
      <c r="AS24" s="40">
        <f t="shared" si="19"/>
        <v>24.69873046875</v>
      </c>
      <c r="AT24" s="40">
        <f t="shared" si="19"/>
        <v>25.822265625</v>
      </c>
      <c r="AU24" s="40">
        <f t="shared" si="19"/>
        <v>27.55517578125</v>
      </c>
      <c r="AV24" s="40">
        <f t="shared" si="19"/>
        <v>28.6787109375</v>
      </c>
      <c r="AW24" s="40">
        <f t="shared" si="19"/>
        <v>30.41162109375</v>
      </c>
      <c r="AX24" s="40">
        <f t="shared" si="19"/>
        <v>31.53515625</v>
      </c>
      <c r="AY24" s="40">
        <f t="shared" si="19"/>
        <v>33.26806640625</v>
      </c>
      <c r="AZ24" s="40">
        <f t="shared" si="19"/>
        <v>34.3916015625</v>
      </c>
      <c r="BA24" s="40">
        <f t="shared" si="19"/>
        <v>36.12451171875</v>
      </c>
      <c r="BB24" s="40">
        <f t="shared" si="19"/>
        <v>37.248046875</v>
      </c>
      <c r="BC24" s="40">
        <f t="shared" si="19"/>
        <v>38.98095703125</v>
      </c>
      <c r="BD24" s="40">
        <f t="shared" si="19"/>
        <v>40.1044921875</v>
      </c>
      <c r="BE24" s="40">
        <f t="shared" si="19"/>
        <v>41.83740234375</v>
      </c>
      <c r="BF24" s="40">
        <f t="shared" si="19"/>
        <v>43.5703125</v>
      </c>
      <c r="BG24" s="40">
        <f t="shared" si="19"/>
        <v>45.30322265625</v>
      </c>
      <c r="BH24" s="40">
        <f t="shared" si="19"/>
        <v>47.0361328125</v>
      </c>
      <c r="BI24" s="40">
        <f t="shared" si="19"/>
        <v>48.76904296875</v>
      </c>
      <c r="BJ24" s="40">
        <f t="shared" si="19"/>
        <v>50.501953125</v>
      </c>
      <c r="BK24" s="40">
        <f t="shared" si="19"/>
        <v>52.23486328125</v>
      </c>
      <c r="BL24" s="40">
        <f t="shared" si="19"/>
        <v>53.9677734375</v>
      </c>
    </row>
    <row r="25" spans="2:64" x14ac:dyDescent="0.3">
      <c r="B25" s="20">
        <v>6</v>
      </c>
      <c r="C25" s="16"/>
      <c r="D25" s="22" t="str">
        <f t="shared" si="15"/>
        <v/>
      </c>
      <c r="E25" s="1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AB25" s="42">
        <f>SUM(AB21:AB24)</f>
        <v>19.999999999999996</v>
      </c>
      <c r="AC25" s="42">
        <f t="shared" ref="AC25:BL25" si="20">SUM(AC21:AC24)</f>
        <v>25</v>
      </c>
      <c r="AD25" s="42">
        <f t="shared" si="20"/>
        <v>29.999999999999996</v>
      </c>
      <c r="AE25" s="42">
        <f t="shared" si="20"/>
        <v>35</v>
      </c>
      <c r="AF25" s="42">
        <f t="shared" si="20"/>
        <v>40</v>
      </c>
      <c r="AG25" s="42">
        <f t="shared" si="20"/>
        <v>45</v>
      </c>
      <c r="AH25" s="42">
        <f t="shared" si="20"/>
        <v>50</v>
      </c>
      <c r="AI25" s="42">
        <f t="shared" si="20"/>
        <v>55</v>
      </c>
      <c r="AJ25" s="42">
        <f t="shared" si="20"/>
        <v>60</v>
      </c>
      <c r="AK25" s="42">
        <f t="shared" si="20"/>
        <v>65</v>
      </c>
      <c r="AL25" s="42">
        <f t="shared" si="20"/>
        <v>70</v>
      </c>
      <c r="AM25" s="42">
        <f t="shared" si="20"/>
        <v>75</v>
      </c>
      <c r="AN25" s="42">
        <f t="shared" si="20"/>
        <v>80</v>
      </c>
      <c r="AO25" s="42">
        <f t="shared" si="20"/>
        <v>85</v>
      </c>
      <c r="AP25" s="42">
        <f t="shared" si="20"/>
        <v>90</v>
      </c>
      <c r="AQ25" s="42">
        <f t="shared" si="20"/>
        <v>95</v>
      </c>
      <c r="AR25" s="42">
        <f t="shared" si="20"/>
        <v>100</v>
      </c>
      <c r="AS25" s="42">
        <f t="shared" si="20"/>
        <v>105</v>
      </c>
      <c r="AT25" s="42">
        <f t="shared" si="20"/>
        <v>110</v>
      </c>
      <c r="AU25" s="42">
        <f t="shared" si="20"/>
        <v>115</v>
      </c>
      <c r="AV25" s="42">
        <f t="shared" si="20"/>
        <v>120</v>
      </c>
      <c r="AW25" s="42">
        <f t="shared" si="20"/>
        <v>125</v>
      </c>
      <c r="AX25" s="42">
        <f t="shared" si="20"/>
        <v>130</v>
      </c>
      <c r="AY25" s="42">
        <f t="shared" si="20"/>
        <v>135</v>
      </c>
      <c r="AZ25" s="42">
        <f t="shared" si="20"/>
        <v>140</v>
      </c>
      <c r="BA25" s="42">
        <f t="shared" si="20"/>
        <v>145</v>
      </c>
      <c r="BB25" s="42">
        <f t="shared" si="20"/>
        <v>150</v>
      </c>
      <c r="BC25" s="42">
        <f t="shared" si="20"/>
        <v>155</v>
      </c>
      <c r="BD25" s="42">
        <f t="shared" si="20"/>
        <v>160</v>
      </c>
      <c r="BE25" s="42">
        <f t="shared" si="20"/>
        <v>165</v>
      </c>
      <c r="BF25" s="42">
        <f t="shared" si="20"/>
        <v>170</v>
      </c>
      <c r="BG25" s="42">
        <f t="shared" si="20"/>
        <v>175</v>
      </c>
      <c r="BH25" s="42">
        <f t="shared" si="20"/>
        <v>180</v>
      </c>
      <c r="BI25" s="42">
        <f t="shared" si="20"/>
        <v>185</v>
      </c>
      <c r="BJ25" s="42">
        <f t="shared" si="20"/>
        <v>190</v>
      </c>
      <c r="BK25" s="42">
        <f t="shared" si="20"/>
        <v>195</v>
      </c>
      <c r="BL25" s="42">
        <f t="shared" si="20"/>
        <v>200</v>
      </c>
    </row>
    <row r="26" spans="2:64" x14ac:dyDescent="0.3">
      <c r="B26" s="20">
        <v>7</v>
      </c>
      <c r="C26" s="16"/>
      <c r="D26" s="22" t="str">
        <f t="shared" si="15"/>
        <v/>
      </c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AA26" s="4" t="s">
        <v>40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x14ac:dyDescent="0.3">
      <c r="B27" s="20">
        <v>8</v>
      </c>
      <c r="C27" s="18"/>
      <c r="D27" s="22" t="str">
        <f t="shared" si="15"/>
        <v/>
      </c>
      <c r="E27" s="1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AA27" s="4" t="s">
        <v>41</v>
      </c>
      <c r="AB27" s="7">
        <f t="shared" ref="AB27:AC27" si="21">100%-AB28-AB29</f>
        <v>1.3433984374999999</v>
      </c>
      <c r="AC27" s="7">
        <f t="shared" si="21"/>
        <v>1.1740468749999999</v>
      </c>
      <c r="AD27" s="7">
        <f>100%-AD28-AD29</f>
        <v>1.0631770833333334</v>
      </c>
      <c r="AE27" s="7">
        <f t="shared" ref="AE27:BL27" si="22">100%-AE28-AE29</f>
        <v>0.98398437499999991</v>
      </c>
      <c r="AF27" s="7">
        <f t="shared" si="22"/>
        <v>0.92458984374999997</v>
      </c>
      <c r="AG27" s="7">
        <f t="shared" si="22"/>
        <v>0.87839409722222217</v>
      </c>
      <c r="AH27" s="7">
        <f t="shared" si="22"/>
        <v>0.84143750000000006</v>
      </c>
      <c r="AI27" s="7">
        <f t="shared" si="22"/>
        <v>0.81120028409090916</v>
      </c>
      <c r="AJ27" s="7">
        <f t="shared" si="22"/>
        <v>0.78600260416666667</v>
      </c>
      <c r="AK27" s="7">
        <f t="shared" si="22"/>
        <v>0.76468149038461541</v>
      </c>
      <c r="AL27" s="7">
        <f t="shared" si="22"/>
        <v>0.74640624999999994</v>
      </c>
      <c r="AM27" s="7">
        <f t="shared" si="22"/>
        <v>0.7305677083333334</v>
      </c>
      <c r="AN27" s="7">
        <f t="shared" si="22"/>
        <v>0.71566162109374998</v>
      </c>
      <c r="AO27" s="7">
        <f t="shared" si="22"/>
        <v>0.69395105698529413</v>
      </c>
      <c r="AP27" s="7">
        <f t="shared" si="22"/>
        <v>0.66788194444444438</v>
      </c>
      <c r="AQ27" s="7">
        <f t="shared" si="22"/>
        <v>0.65097142269736841</v>
      </c>
      <c r="AR27" s="7">
        <f t="shared" si="22"/>
        <v>0.62965820312499998</v>
      </c>
      <c r="AS27" s="7">
        <f t="shared" si="22"/>
        <v>0.6161783854166667</v>
      </c>
      <c r="AT27" s="7">
        <f t="shared" si="22"/>
        <v>0.59838423295454546</v>
      </c>
      <c r="AU27" s="7">
        <f t="shared" si="22"/>
        <v>0.58743631114130435</v>
      </c>
      <c r="AV27" s="7">
        <f t="shared" si="22"/>
        <v>0.57232259114583339</v>
      </c>
      <c r="AW27" s="7">
        <f t="shared" si="22"/>
        <v>0.5632929687499999</v>
      </c>
      <c r="AX27" s="7">
        <f t="shared" si="22"/>
        <v>0.5502704326923078</v>
      </c>
      <c r="AY27" s="7">
        <f t="shared" si="22"/>
        <v>0.54272641782407405</v>
      </c>
      <c r="AZ27" s="7">
        <f t="shared" si="22"/>
        <v>0.53136858258928565</v>
      </c>
      <c r="BA27" s="7">
        <f t="shared" si="22"/>
        <v>0.52499663254310347</v>
      </c>
      <c r="BB27" s="7">
        <f t="shared" si="22"/>
        <v>0.51498697916666669</v>
      </c>
      <c r="BC27" s="7">
        <f t="shared" si="22"/>
        <v>0.50955456149193545</v>
      </c>
      <c r="BD27" s="7">
        <f t="shared" si="22"/>
        <v>0.50065307617187504</v>
      </c>
      <c r="BE27" s="7">
        <f t="shared" si="22"/>
        <v>0.49598425662878792</v>
      </c>
      <c r="BF27" s="7">
        <f t="shared" si="22"/>
        <v>0.49159007352941181</v>
      </c>
      <c r="BG27" s="7">
        <f t="shared" si="22"/>
        <v>0.48744698660714286</v>
      </c>
      <c r="BH27" s="7">
        <f t="shared" si="22"/>
        <v>0.48353407118055552</v>
      </c>
      <c r="BI27" s="7">
        <f t="shared" si="22"/>
        <v>0.47983266469594599</v>
      </c>
      <c r="BJ27" s="7">
        <f t="shared" si="22"/>
        <v>0.47632606907894731</v>
      </c>
      <c r="BK27" s="7">
        <f t="shared" si="22"/>
        <v>0.47299929887820508</v>
      </c>
      <c r="BL27" s="7">
        <f t="shared" si="22"/>
        <v>0.46983886718750001</v>
      </c>
    </row>
    <row r="28" spans="2:64" x14ac:dyDescent="0.3">
      <c r="B28" s="20">
        <v>9</v>
      </c>
      <c r="C28" s="18"/>
      <c r="D28" s="22" t="str">
        <f t="shared" si="15"/>
        <v/>
      </c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AA28" s="4" t="s">
        <v>42</v>
      </c>
      <c r="AB28" s="7">
        <f>AB23/AB4</f>
        <v>-0.35355468749999996</v>
      </c>
      <c r="AC28" s="7">
        <f t="shared" ref="AC28:BL28" si="23">AC23/AC4</f>
        <v>-0.22935937499999998</v>
      </c>
      <c r="AD28" s="7">
        <f t="shared" si="23"/>
        <v>-0.14546874999999998</v>
      </c>
      <c r="AE28" s="7">
        <f t="shared" si="23"/>
        <v>-8.5546874999999994E-2</v>
      </c>
      <c r="AF28" s="7">
        <f t="shared" si="23"/>
        <v>-4.0605468749999998E-2</v>
      </c>
      <c r="AG28" s="7">
        <f t="shared" si="23"/>
        <v>-5.6510416666666671E-3</v>
      </c>
      <c r="AH28" s="7">
        <f t="shared" si="23"/>
        <v>2.2312499999999999E-2</v>
      </c>
      <c r="AI28" s="7">
        <f t="shared" si="23"/>
        <v>4.5191761363636361E-2</v>
      </c>
      <c r="AJ28" s="7">
        <f t="shared" si="23"/>
        <v>6.4257812499999997E-2</v>
      </c>
      <c r="AK28" s="7">
        <f t="shared" si="23"/>
        <v>8.0390624999999993E-2</v>
      </c>
      <c r="AL28" s="7">
        <f t="shared" si="23"/>
        <v>9.421874999999999E-2</v>
      </c>
      <c r="AM28" s="7">
        <f t="shared" si="23"/>
        <v>0.106203125</v>
      </c>
      <c r="AN28" s="7">
        <f t="shared" si="23"/>
        <v>0.11612548828124999</v>
      </c>
      <c r="AO28" s="7">
        <f t="shared" si="23"/>
        <v>0.12027228860294117</v>
      </c>
      <c r="AP28" s="7">
        <f t="shared" si="23"/>
        <v>0.1203125</v>
      </c>
      <c r="AQ28" s="7">
        <f t="shared" si="23"/>
        <v>0.1238024259868421</v>
      </c>
      <c r="AR28" s="7">
        <f t="shared" si="23"/>
        <v>0.123662109375</v>
      </c>
      <c r="AS28" s="7">
        <f t="shared" si="23"/>
        <v>0.12666015624999999</v>
      </c>
      <c r="AT28" s="7">
        <f t="shared" si="23"/>
        <v>0.12640269886363636</v>
      </c>
      <c r="AU28" s="7">
        <f t="shared" si="23"/>
        <v>0.12902088994565217</v>
      </c>
      <c r="AV28" s="7">
        <f t="shared" si="23"/>
        <v>0.12868652343749998</v>
      </c>
      <c r="AW28" s="7">
        <f t="shared" si="23"/>
        <v>0.13100390625</v>
      </c>
      <c r="AX28" s="7">
        <f t="shared" si="23"/>
        <v>0.13061899038461539</v>
      </c>
      <c r="AY28" s="7">
        <f t="shared" si="23"/>
        <v>0.1326931423611111</v>
      </c>
      <c r="AZ28" s="7">
        <f t="shared" si="23"/>
        <v>0.13227539062499999</v>
      </c>
      <c r="BA28" s="7">
        <f t="shared" si="23"/>
        <v>0.13414938038793103</v>
      </c>
      <c r="BB28" s="7">
        <f t="shared" si="23"/>
        <v>0.13371093749999999</v>
      </c>
      <c r="BC28" s="7">
        <f t="shared" si="23"/>
        <v>0.13541771673387096</v>
      </c>
      <c r="BD28" s="7">
        <f t="shared" si="23"/>
        <v>0.13496704101562501</v>
      </c>
      <c r="BE28" s="7">
        <f t="shared" si="23"/>
        <v>0.13653231534090909</v>
      </c>
      <c r="BF28" s="7">
        <f t="shared" si="23"/>
        <v>0.13800551470588235</v>
      </c>
      <c r="BG28" s="7">
        <f t="shared" si="23"/>
        <v>0.13939453125000001</v>
      </c>
      <c r="BH28" s="7">
        <f t="shared" si="23"/>
        <v>0.14070638020833334</v>
      </c>
      <c r="BI28" s="7">
        <f t="shared" si="23"/>
        <v>0.14194731841216215</v>
      </c>
      <c r="BJ28" s="7">
        <f t="shared" si="23"/>
        <v>0.14312294407894738</v>
      </c>
      <c r="BK28" s="7">
        <f t="shared" si="23"/>
        <v>0.14423828124999999</v>
      </c>
      <c r="BL28" s="7">
        <f t="shared" si="23"/>
        <v>0.14529785156249997</v>
      </c>
    </row>
    <row r="29" spans="2:64" ht="15" thickBot="1" x14ac:dyDescent="0.35">
      <c r="B29" s="21">
        <v>10</v>
      </c>
      <c r="C29" s="19"/>
      <c r="D29" s="23" t="str">
        <f>IF(Z29=0,"",Z29-0.01)</f>
        <v/>
      </c>
      <c r="E29" s="58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AA29" s="4" t="s">
        <v>43</v>
      </c>
      <c r="AB29" s="2">
        <f>AB22/AB4</f>
        <v>1.015625E-2</v>
      </c>
      <c r="AC29" s="2">
        <f t="shared" ref="AC29:BL29" si="24">AC22/AC4</f>
        <v>5.5312500000000001E-2</v>
      </c>
      <c r="AD29" s="2">
        <f t="shared" si="24"/>
        <v>8.2291666666666666E-2</v>
      </c>
      <c r="AE29" s="2">
        <f t="shared" si="24"/>
        <v>0.1015625</v>
      </c>
      <c r="AF29" s="2">
        <f t="shared" si="24"/>
        <v>0.116015625</v>
      </c>
      <c r="AG29" s="2">
        <f t="shared" si="24"/>
        <v>0.12725694444444444</v>
      </c>
      <c r="AH29" s="2">
        <f t="shared" si="24"/>
        <v>0.13625000000000001</v>
      </c>
      <c r="AI29" s="2">
        <f t="shared" si="24"/>
        <v>0.14360795454545455</v>
      </c>
      <c r="AJ29" s="2">
        <f t="shared" si="24"/>
        <v>0.14973958333333334</v>
      </c>
      <c r="AK29" s="2">
        <f t="shared" si="24"/>
        <v>0.15492788461538462</v>
      </c>
      <c r="AL29" s="2">
        <f t="shared" si="24"/>
        <v>0.15937499999999999</v>
      </c>
      <c r="AM29" s="2">
        <f t="shared" si="24"/>
        <v>0.16322916666666668</v>
      </c>
      <c r="AN29" s="2">
        <f t="shared" si="24"/>
        <v>0.168212890625</v>
      </c>
      <c r="AO29" s="2">
        <f t="shared" si="24"/>
        <v>0.18577665441176472</v>
      </c>
      <c r="AP29" s="2">
        <f t="shared" si="24"/>
        <v>0.21180555555555555</v>
      </c>
      <c r="AQ29" s="2">
        <f t="shared" si="24"/>
        <v>0.22522615131578946</v>
      </c>
      <c r="AR29" s="2">
        <f t="shared" si="24"/>
        <v>0.24667968749999999</v>
      </c>
      <c r="AS29" s="2">
        <f t="shared" si="24"/>
        <v>0.25716145833333331</v>
      </c>
      <c r="AT29" s="2">
        <f t="shared" si="24"/>
        <v>0.27521306818181818</v>
      </c>
      <c r="AU29" s="2">
        <f t="shared" si="24"/>
        <v>0.28354279891304346</v>
      </c>
      <c r="AV29" s="2">
        <f t="shared" si="24"/>
        <v>0.29899088541666669</v>
      </c>
      <c r="AW29" s="2">
        <f t="shared" si="24"/>
        <v>0.30570312500000002</v>
      </c>
      <c r="AX29" s="2">
        <f t="shared" si="24"/>
        <v>0.31911057692307693</v>
      </c>
      <c r="AY29" s="2">
        <f t="shared" si="24"/>
        <v>0.32458043981481483</v>
      </c>
      <c r="AZ29" s="2">
        <f t="shared" si="24"/>
        <v>0.3363560267857143</v>
      </c>
      <c r="BA29" s="2">
        <f t="shared" si="24"/>
        <v>0.34085398706896552</v>
      </c>
      <c r="BB29" s="2">
        <f t="shared" si="24"/>
        <v>0.35130208333333335</v>
      </c>
      <c r="BC29" s="2">
        <f t="shared" si="24"/>
        <v>0.35502772177419356</v>
      </c>
      <c r="BD29" s="2">
        <f t="shared" si="24"/>
        <v>0.3643798828125</v>
      </c>
      <c r="BE29" s="2">
        <f t="shared" si="24"/>
        <v>0.36748342803030304</v>
      </c>
      <c r="BF29" s="2">
        <f t="shared" si="24"/>
        <v>0.3704044117647059</v>
      </c>
      <c r="BG29" s="2">
        <f t="shared" si="24"/>
        <v>0.37315848214285713</v>
      </c>
      <c r="BH29" s="2">
        <f t="shared" si="24"/>
        <v>0.3757595486111111</v>
      </c>
      <c r="BI29" s="2">
        <f t="shared" si="24"/>
        <v>0.37822001689189189</v>
      </c>
      <c r="BJ29" s="2">
        <f t="shared" si="24"/>
        <v>0.38055098684210525</v>
      </c>
      <c r="BK29" s="2">
        <f t="shared" si="24"/>
        <v>0.38276241987179488</v>
      </c>
      <c r="BL29" s="2">
        <f t="shared" si="24"/>
        <v>0.38486328125000002</v>
      </c>
    </row>
    <row r="30" spans="2:64" ht="15" thickBot="1" x14ac:dyDescent="0.35">
      <c r="B30" s="15"/>
      <c r="C30" s="26"/>
    </row>
    <row r="31" spans="2:64" ht="18" x14ac:dyDescent="0.3">
      <c r="B31" s="57" t="s">
        <v>12</v>
      </c>
      <c r="C31" s="31"/>
      <c r="AA31" s="4" t="s">
        <v>44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3">
      <c r="B32" s="32" t="s">
        <v>16</v>
      </c>
      <c r="C32" s="33">
        <v>80</v>
      </c>
      <c r="AA32" s="4" t="s">
        <v>41</v>
      </c>
      <c r="AB32" s="7">
        <f t="shared" ref="AB32:AG32" si="25">IF(AB24&lt;0,0,AB24/(AB9-AB7))</f>
        <v>0</v>
      </c>
      <c r="AC32" s="7">
        <f t="shared" si="25"/>
        <v>0</v>
      </c>
      <c r="AD32" s="7">
        <f t="shared" si="25"/>
        <v>0</v>
      </c>
      <c r="AE32" s="7">
        <f t="shared" si="25"/>
        <v>0</v>
      </c>
      <c r="AF32" s="7">
        <f t="shared" si="25"/>
        <v>0</v>
      </c>
      <c r="AG32" s="7">
        <f t="shared" si="25"/>
        <v>0</v>
      </c>
      <c r="AH32" s="7">
        <f>IF(AH24&lt;0,0,AH24/(AH9-AH7))</f>
        <v>0.20718750000000002</v>
      </c>
      <c r="AI32" s="7">
        <f t="shared" ref="AI32:BL32" si="26">IF(AI24&lt;0,0,AI24/(AI9-AI7))</f>
        <v>0.307734375</v>
      </c>
      <c r="AJ32" s="7">
        <f t="shared" si="26"/>
        <v>0.35800781250000002</v>
      </c>
      <c r="AK32" s="7">
        <f t="shared" si="26"/>
        <v>0.38817187500000006</v>
      </c>
      <c r="AL32" s="7">
        <f t="shared" si="26"/>
        <v>0.40828125000000004</v>
      </c>
      <c r="AM32" s="7">
        <f t="shared" si="26"/>
        <v>0.42264508928571431</v>
      </c>
      <c r="AN32" s="7">
        <f t="shared" si="26"/>
        <v>0.43132324218750001</v>
      </c>
      <c r="AO32" s="7">
        <f t="shared" si="26"/>
        <v>0.42190755208333336</v>
      </c>
      <c r="AP32" s="7">
        <f t="shared" si="26"/>
        <v>0.40218749999999998</v>
      </c>
      <c r="AQ32" s="7">
        <f t="shared" si="26"/>
        <v>0.39713245738636366</v>
      </c>
      <c r="AR32" s="7">
        <f t="shared" si="26"/>
        <v>0.38276367187499999</v>
      </c>
      <c r="AS32" s="7">
        <f t="shared" si="26"/>
        <v>0.37998046875000002</v>
      </c>
      <c r="AT32" s="7">
        <f t="shared" si="26"/>
        <v>0.36888950892857142</v>
      </c>
      <c r="AU32" s="7">
        <f t="shared" si="26"/>
        <v>0.36740234375000003</v>
      </c>
      <c r="AV32" s="7">
        <f t="shared" si="26"/>
        <v>0.35848388671874998</v>
      </c>
      <c r="AW32" s="7">
        <f t="shared" si="26"/>
        <v>0.35778377757352942</v>
      </c>
      <c r="AX32" s="7">
        <f t="shared" si="26"/>
        <v>0.35039062500000001</v>
      </c>
      <c r="AY32" s="7">
        <f t="shared" si="26"/>
        <v>0.35019017269736841</v>
      </c>
      <c r="AZ32" s="7">
        <f t="shared" si="26"/>
        <v>0.34391601562500002</v>
      </c>
      <c r="BA32" s="7">
        <f t="shared" si="26"/>
        <v>0.34404296875000001</v>
      </c>
      <c r="BB32" s="7">
        <f t="shared" si="26"/>
        <v>0.33861860795454546</v>
      </c>
      <c r="BC32" s="7">
        <f t="shared" si="26"/>
        <v>0.33896484375000002</v>
      </c>
      <c r="BD32" s="7">
        <f t="shared" si="26"/>
        <v>0.33420410156250002</v>
      </c>
      <c r="BE32" s="7">
        <f t="shared" si="26"/>
        <v>0.33469921875000003</v>
      </c>
      <c r="BF32" s="7">
        <f t="shared" si="26"/>
        <v>0.33515624999999999</v>
      </c>
      <c r="BG32" s="7">
        <f t="shared" si="26"/>
        <v>0.33557942708333333</v>
      </c>
      <c r="BH32" s="7">
        <f t="shared" si="26"/>
        <v>0.33597237723214285</v>
      </c>
      <c r="BI32" s="7">
        <f t="shared" si="26"/>
        <v>0.33633822737068964</v>
      </c>
      <c r="BJ32" s="7">
        <f t="shared" si="26"/>
        <v>0.33667968749999999</v>
      </c>
      <c r="BK32" s="7">
        <f t="shared" si="26"/>
        <v>0.33699911794354837</v>
      </c>
      <c r="BL32" s="7">
        <f t="shared" si="26"/>
        <v>0.33729858398437501</v>
      </c>
    </row>
    <row r="33" spans="2:64" x14ac:dyDescent="0.3">
      <c r="B33" s="32" t="s">
        <v>17</v>
      </c>
      <c r="C33" s="33">
        <v>10</v>
      </c>
      <c r="AA33" s="4" t="s">
        <v>42</v>
      </c>
      <c r="AB33" s="7">
        <f>IF(AB23&lt;0,0,AB23/(AB9-AB7))</f>
        <v>0</v>
      </c>
      <c r="AC33" s="7">
        <f t="shared" ref="AC33:BL33" si="27">IF(AC23&lt;0,0,AC23/(AC9-AC7))</f>
        <v>0</v>
      </c>
      <c r="AD33" s="7">
        <f t="shared" si="27"/>
        <v>0</v>
      </c>
      <c r="AE33" s="7">
        <f t="shared" si="27"/>
        <v>0</v>
      </c>
      <c r="AF33" s="7">
        <f t="shared" si="27"/>
        <v>0</v>
      </c>
      <c r="AG33" s="7">
        <f t="shared" si="27"/>
        <v>0</v>
      </c>
      <c r="AH33" s="7">
        <f t="shared" si="27"/>
        <v>0.11156249999999998</v>
      </c>
      <c r="AI33" s="7">
        <f t="shared" si="27"/>
        <v>0.16570312499999998</v>
      </c>
      <c r="AJ33" s="7">
        <f t="shared" si="27"/>
        <v>0.19277343749999998</v>
      </c>
      <c r="AK33" s="7">
        <f t="shared" si="27"/>
        <v>0.20901562499999998</v>
      </c>
      <c r="AL33" s="7">
        <f t="shared" si="27"/>
        <v>0.21984374999999998</v>
      </c>
      <c r="AM33" s="7">
        <f t="shared" si="27"/>
        <v>0.22757812499999999</v>
      </c>
      <c r="AN33" s="7">
        <f t="shared" si="27"/>
        <v>0.23225097656249999</v>
      </c>
      <c r="AO33" s="7">
        <f t="shared" si="27"/>
        <v>0.22718098958333333</v>
      </c>
      <c r="AP33" s="7">
        <f t="shared" si="27"/>
        <v>0.21656249999999999</v>
      </c>
      <c r="AQ33" s="7">
        <f t="shared" si="27"/>
        <v>0.21384055397727272</v>
      </c>
      <c r="AR33" s="7">
        <f t="shared" si="27"/>
        <v>0.20610351562500001</v>
      </c>
      <c r="AS33" s="7">
        <f t="shared" si="27"/>
        <v>0.20460486778846154</v>
      </c>
      <c r="AT33" s="7">
        <f t="shared" si="27"/>
        <v>0.19863281250000001</v>
      </c>
      <c r="AU33" s="7">
        <f t="shared" si="27"/>
        <v>0.19783203124999998</v>
      </c>
      <c r="AV33" s="7">
        <f t="shared" si="27"/>
        <v>0.19302978515624997</v>
      </c>
      <c r="AW33" s="7">
        <f t="shared" si="27"/>
        <v>0.19265280330882353</v>
      </c>
      <c r="AX33" s="7">
        <f t="shared" si="27"/>
        <v>0.18867187499999999</v>
      </c>
      <c r="AY33" s="7">
        <f t="shared" si="27"/>
        <v>0.18856393914473685</v>
      </c>
      <c r="AZ33" s="7">
        <f t="shared" si="27"/>
        <v>0.185185546875</v>
      </c>
      <c r="BA33" s="7">
        <f t="shared" si="27"/>
        <v>0.18525390624999999</v>
      </c>
      <c r="BB33" s="7">
        <f t="shared" si="27"/>
        <v>0.1823330965909091</v>
      </c>
      <c r="BC33" s="7">
        <f t="shared" si="27"/>
        <v>0.18251953125000001</v>
      </c>
      <c r="BD33" s="7">
        <f t="shared" si="27"/>
        <v>0.17995605468750001</v>
      </c>
      <c r="BE33" s="7">
        <f t="shared" si="27"/>
        <v>0.18022265625</v>
      </c>
      <c r="BF33" s="7">
        <f t="shared" si="27"/>
        <v>0.18046875000000001</v>
      </c>
      <c r="BG33" s="7">
        <f t="shared" si="27"/>
        <v>0.18069661458333333</v>
      </c>
      <c r="BH33" s="7">
        <f t="shared" si="27"/>
        <v>0.180908203125</v>
      </c>
      <c r="BI33" s="7">
        <f t="shared" si="27"/>
        <v>0.18110519935344827</v>
      </c>
      <c r="BJ33" s="7">
        <f t="shared" si="27"/>
        <v>0.18128906249999999</v>
      </c>
      <c r="BK33" s="7">
        <f t="shared" si="27"/>
        <v>0.18146106350806449</v>
      </c>
      <c r="BL33" s="7">
        <f t="shared" si="27"/>
        <v>0.18162231445312499</v>
      </c>
    </row>
    <row r="34" spans="2:64" x14ac:dyDescent="0.3">
      <c r="B34" s="32" t="s">
        <v>18</v>
      </c>
      <c r="C34" s="33">
        <v>8</v>
      </c>
      <c r="AA34" s="4" t="s">
        <v>43</v>
      </c>
      <c r="AB34" s="7">
        <f>100%-AB33-AB32</f>
        <v>1</v>
      </c>
      <c r="AC34" s="7">
        <f t="shared" ref="AC34:BL34" si="28">100%-AC33-AC32</f>
        <v>1</v>
      </c>
      <c r="AD34" s="7">
        <f t="shared" si="28"/>
        <v>1</v>
      </c>
      <c r="AE34" s="7">
        <f t="shared" si="28"/>
        <v>1</v>
      </c>
      <c r="AF34" s="7">
        <f t="shared" si="28"/>
        <v>1</v>
      </c>
      <c r="AG34" s="7">
        <f t="shared" si="28"/>
        <v>1</v>
      </c>
      <c r="AH34" s="7">
        <f t="shared" si="28"/>
        <v>0.68124999999999991</v>
      </c>
      <c r="AI34" s="7">
        <f t="shared" si="28"/>
        <v>0.52656250000000004</v>
      </c>
      <c r="AJ34" s="7">
        <f t="shared" si="28"/>
        <v>0.44921875</v>
      </c>
      <c r="AK34" s="7">
        <f t="shared" si="28"/>
        <v>0.40281250000000002</v>
      </c>
      <c r="AL34" s="7">
        <f t="shared" si="28"/>
        <v>0.37187499999999996</v>
      </c>
      <c r="AM34" s="7">
        <f t="shared" si="28"/>
        <v>0.34977678571428572</v>
      </c>
      <c r="AN34" s="7">
        <f t="shared" si="28"/>
        <v>0.33642578124999994</v>
      </c>
      <c r="AO34" s="7">
        <f t="shared" si="28"/>
        <v>0.35091145833333331</v>
      </c>
      <c r="AP34" s="7">
        <f t="shared" si="28"/>
        <v>0.38125000000000003</v>
      </c>
      <c r="AQ34" s="7">
        <f t="shared" si="28"/>
        <v>0.38902698863636359</v>
      </c>
      <c r="AR34" s="7">
        <f t="shared" si="28"/>
        <v>0.41113281250000006</v>
      </c>
      <c r="AS34" s="7">
        <f t="shared" si="28"/>
        <v>0.41541466346153844</v>
      </c>
      <c r="AT34" s="7">
        <f t="shared" si="28"/>
        <v>0.4324776785714286</v>
      </c>
      <c r="AU34" s="7">
        <f t="shared" si="28"/>
        <v>0.43476562500000004</v>
      </c>
      <c r="AV34" s="7">
        <f t="shared" si="28"/>
        <v>0.44848632812500011</v>
      </c>
      <c r="AW34" s="7">
        <f t="shared" si="28"/>
        <v>0.44956341911764708</v>
      </c>
      <c r="AX34" s="7">
        <f t="shared" si="28"/>
        <v>0.46093749999999994</v>
      </c>
      <c r="AY34" s="7">
        <f t="shared" si="28"/>
        <v>0.46124588815789469</v>
      </c>
      <c r="AZ34" s="7">
        <f t="shared" si="28"/>
        <v>0.47089843749999999</v>
      </c>
      <c r="BA34" s="7">
        <f t="shared" si="28"/>
        <v>0.47070312499999994</v>
      </c>
      <c r="BB34" s="7">
        <f t="shared" si="28"/>
        <v>0.47904829545454541</v>
      </c>
      <c r="BC34" s="7">
        <f t="shared" si="28"/>
        <v>0.478515625</v>
      </c>
      <c r="BD34" s="7">
        <f t="shared" si="28"/>
        <v>0.48583984375</v>
      </c>
      <c r="BE34" s="7">
        <f t="shared" si="28"/>
        <v>0.48507812499999997</v>
      </c>
      <c r="BF34" s="7">
        <f t="shared" si="28"/>
        <v>0.48437500000000006</v>
      </c>
      <c r="BG34" s="7">
        <f t="shared" si="28"/>
        <v>0.48372395833333337</v>
      </c>
      <c r="BH34" s="7">
        <f t="shared" si="28"/>
        <v>0.48311941964285715</v>
      </c>
      <c r="BI34" s="7">
        <f t="shared" si="28"/>
        <v>0.4825565732758621</v>
      </c>
      <c r="BJ34" s="7">
        <f t="shared" si="28"/>
        <v>0.48203125000000002</v>
      </c>
      <c r="BK34" s="7">
        <f t="shared" si="28"/>
        <v>0.48153981854838718</v>
      </c>
      <c r="BL34" s="7">
        <f t="shared" si="28"/>
        <v>0.48107910156249994</v>
      </c>
    </row>
    <row r="35" spans="2:64" x14ac:dyDescent="0.3">
      <c r="B35" s="32" t="s">
        <v>19</v>
      </c>
      <c r="C35" s="33">
        <v>1</v>
      </c>
    </row>
    <row r="36" spans="2:64" ht="15" thickBot="1" x14ac:dyDescent="0.35">
      <c r="B36" s="34" t="s">
        <v>51</v>
      </c>
      <c r="C36" s="35">
        <v>0</v>
      </c>
      <c r="AA36" s="4" t="s">
        <v>46</v>
      </c>
      <c r="AB36" s="7">
        <f>MIN(IF(AB9&lt;0,100%,-AB14/AB9),100%)</f>
        <v>1</v>
      </c>
      <c r="AC36" s="7">
        <f t="shared" ref="AC36:BL36" si="29">MIN(IF(AC9&lt;0,100%,-AC14/AC9),100%)</f>
        <v>1</v>
      </c>
      <c r="AD36" s="7">
        <f t="shared" si="29"/>
        <v>1</v>
      </c>
      <c r="AE36" s="7">
        <f t="shared" si="29"/>
        <v>1</v>
      </c>
      <c r="AF36" s="7">
        <f t="shared" si="29"/>
        <v>1</v>
      </c>
      <c r="AG36" s="7">
        <f t="shared" si="29"/>
        <v>1</v>
      </c>
      <c r="AH36" s="7">
        <f t="shared" si="29"/>
        <v>0.32</v>
      </c>
      <c r="AI36" s="7">
        <f t="shared" si="29"/>
        <v>0.192</v>
      </c>
      <c r="AJ36" s="7">
        <f t="shared" si="29"/>
        <v>0.14545454545454545</v>
      </c>
      <c r="AK36" s="7">
        <f t="shared" si="29"/>
        <v>0.1213793103448276</v>
      </c>
      <c r="AL36" s="7">
        <f t="shared" si="29"/>
        <v>0.10666666666666666</v>
      </c>
      <c r="AM36" s="7">
        <f t="shared" si="29"/>
        <v>9.6744186046511638E-2</v>
      </c>
      <c r="AN36" s="7">
        <f t="shared" si="29"/>
        <v>9.4E-2</v>
      </c>
      <c r="AO36" s="7">
        <f t="shared" si="29"/>
        <v>0.12543859649122807</v>
      </c>
      <c r="AP36" s="7">
        <f t="shared" si="29"/>
        <v>0.17499999999999999</v>
      </c>
      <c r="AQ36" s="7">
        <f t="shared" si="29"/>
        <v>0.19225352112676053</v>
      </c>
      <c r="AR36" s="7">
        <f t="shared" si="29"/>
        <v>0.22692307692307692</v>
      </c>
      <c r="AS36" s="7">
        <f t="shared" si="29"/>
        <v>0.23705882352941177</v>
      </c>
      <c r="AT36" s="7">
        <f t="shared" si="29"/>
        <v>0.26304347826086955</v>
      </c>
      <c r="AU36" s="7">
        <f t="shared" si="29"/>
        <v>0.2691919191919192</v>
      </c>
      <c r="AV36" s="7">
        <f t="shared" si="29"/>
        <v>0.28962264150943395</v>
      </c>
      <c r="AW36" s="7">
        <f t="shared" si="29"/>
        <v>0.29336283185840706</v>
      </c>
      <c r="AX36" s="7">
        <f t="shared" si="29"/>
        <v>0.31</v>
      </c>
      <c r="AY36" s="7">
        <f t="shared" si="29"/>
        <v>0.3122047244094488</v>
      </c>
      <c r="AZ36" s="7">
        <f t="shared" si="29"/>
        <v>0.32611940298507458</v>
      </c>
      <c r="BA36" s="7">
        <f t="shared" si="29"/>
        <v>0.32730496453900704</v>
      </c>
      <c r="BB36" s="7">
        <f t="shared" si="29"/>
        <v>0.33918918918918917</v>
      </c>
      <c r="BC36" s="7">
        <f t="shared" si="29"/>
        <v>0.33967741935483869</v>
      </c>
      <c r="BD36" s="7">
        <f t="shared" si="29"/>
        <v>0.35</v>
      </c>
      <c r="BE36" s="7">
        <f t="shared" si="29"/>
        <v>0.35</v>
      </c>
      <c r="BF36" s="7">
        <f t="shared" si="29"/>
        <v>0.35</v>
      </c>
      <c r="BG36" s="7">
        <f t="shared" si="29"/>
        <v>0.35</v>
      </c>
      <c r="BH36" s="7">
        <f t="shared" si="29"/>
        <v>0.35</v>
      </c>
      <c r="BI36" s="7">
        <f t="shared" si="29"/>
        <v>0.35</v>
      </c>
      <c r="BJ36" s="7">
        <f t="shared" si="29"/>
        <v>0.35</v>
      </c>
      <c r="BK36" s="7">
        <f t="shared" si="29"/>
        <v>0.35</v>
      </c>
      <c r="BL36" s="7">
        <f t="shared" si="29"/>
        <v>0.35</v>
      </c>
    </row>
    <row r="37" spans="2:64" ht="15" thickBot="1" x14ac:dyDescent="0.35">
      <c r="B37" s="15"/>
      <c r="C37" s="15"/>
    </row>
    <row r="38" spans="2:64" x14ac:dyDescent="0.3">
      <c r="B38" s="8" t="s">
        <v>12</v>
      </c>
      <c r="C38" s="9"/>
      <c r="D38" s="9"/>
      <c r="E38" s="10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AO38" s="40">
        <f t="shared" ref="AO38:AQ38" si="30">AO22-AO43</f>
        <v>0</v>
      </c>
      <c r="AP38" s="40">
        <f t="shared" si="30"/>
        <v>0</v>
      </c>
      <c r="AQ38" s="40">
        <f t="shared" si="30"/>
        <v>0</v>
      </c>
      <c r="AR38" s="40">
        <f>AR22-AR43</f>
        <v>0</v>
      </c>
      <c r="AS38" s="40">
        <f t="shared" ref="AS38:AX38" si="31">AS22-AS43</f>
        <v>0</v>
      </c>
      <c r="AT38" s="40">
        <f t="shared" si="31"/>
        <v>0</v>
      </c>
      <c r="AU38" s="40">
        <f t="shared" si="31"/>
        <v>0</v>
      </c>
      <c r="AV38" s="40">
        <f t="shared" si="31"/>
        <v>0</v>
      </c>
      <c r="AW38" s="40">
        <f t="shared" si="31"/>
        <v>0</v>
      </c>
      <c r="AX38" s="40">
        <f t="shared" si="31"/>
        <v>0</v>
      </c>
    </row>
    <row r="39" spans="2:64" x14ac:dyDescent="0.3">
      <c r="B39" s="11" t="s">
        <v>15</v>
      </c>
      <c r="C39" s="12" t="s">
        <v>13</v>
      </c>
      <c r="D39" s="12" t="s">
        <v>14</v>
      </c>
      <c r="E39" s="13" t="s">
        <v>11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2:64" ht="15" thickBot="1" x14ac:dyDescent="0.35">
      <c r="B40" s="20">
        <v>1</v>
      </c>
      <c r="C40" s="24">
        <v>0</v>
      </c>
      <c r="D40" s="24">
        <f t="shared" ref="D40:D48" si="32">IF(C41=0,"",C41-0.01)</f>
        <v>79.989999999999995</v>
      </c>
      <c r="E40" s="27">
        <f>C34</f>
        <v>8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2:64" ht="18" x14ac:dyDescent="0.35">
      <c r="B41" s="20">
        <v>2</v>
      </c>
      <c r="C41" s="24">
        <f>C32</f>
        <v>80</v>
      </c>
      <c r="D41" s="24">
        <f t="shared" si="32"/>
        <v>89.99</v>
      </c>
      <c r="E41" s="27">
        <f>IF(E40&gt;$C$36,E40-$C$35,"")</f>
        <v>7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AA41" s="30"/>
      <c r="AB41" s="43"/>
      <c r="AC41" s="43"/>
      <c r="AD41" s="43"/>
      <c r="AE41" s="43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2:64" ht="15" thickBot="1" x14ac:dyDescent="0.35">
      <c r="B42" s="20">
        <v>3</v>
      </c>
      <c r="C42" s="24">
        <f t="shared" ref="C42:C49" si="33">C41+$C$33</f>
        <v>90</v>
      </c>
      <c r="D42" s="24">
        <f t="shared" si="32"/>
        <v>99.99</v>
      </c>
      <c r="E42" s="27">
        <f t="shared" ref="E42:E43" si="34">IF(E41&gt;$C$36,E41-$C$35,"")</f>
        <v>6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AA42" s="46" t="s">
        <v>45</v>
      </c>
      <c r="AB42" s="47">
        <v>40</v>
      </c>
      <c r="AC42" s="48">
        <v>40</v>
      </c>
      <c r="AD42" s="48">
        <v>40</v>
      </c>
      <c r="AE42" s="48">
        <v>40</v>
      </c>
      <c r="AF42" s="48">
        <v>40</v>
      </c>
      <c r="AG42" s="48">
        <v>40</v>
      </c>
      <c r="AH42" s="48">
        <v>40</v>
      </c>
      <c r="AI42" s="48">
        <v>40</v>
      </c>
      <c r="AJ42" s="48">
        <v>40</v>
      </c>
      <c r="AK42" s="48">
        <v>40</v>
      </c>
      <c r="AL42" s="48">
        <v>40</v>
      </c>
      <c r="AM42" s="48">
        <v>40</v>
      </c>
      <c r="AN42" s="48">
        <v>40</v>
      </c>
      <c r="AO42" s="48">
        <v>40</v>
      </c>
      <c r="AP42" s="48">
        <v>40</v>
      </c>
      <c r="AQ42" s="48">
        <v>40</v>
      </c>
      <c r="AR42" s="48">
        <v>40</v>
      </c>
      <c r="AS42" s="48">
        <v>40</v>
      </c>
      <c r="AT42" s="48">
        <v>40</v>
      </c>
      <c r="AU42" s="48">
        <v>40</v>
      </c>
      <c r="AV42" s="48">
        <v>40</v>
      </c>
      <c r="AW42" s="48">
        <v>40</v>
      </c>
      <c r="AX42" s="48">
        <v>40</v>
      </c>
      <c r="AY42" s="48">
        <v>40</v>
      </c>
      <c r="AZ42" s="48">
        <v>40</v>
      </c>
      <c r="BA42" s="48">
        <v>40</v>
      </c>
      <c r="BB42" s="48">
        <v>40</v>
      </c>
      <c r="BC42" s="48">
        <v>40</v>
      </c>
      <c r="BD42" s="48">
        <v>40</v>
      </c>
      <c r="BE42" s="48">
        <v>40</v>
      </c>
      <c r="BF42" s="48">
        <v>40</v>
      </c>
      <c r="BG42" s="48">
        <v>40</v>
      </c>
      <c r="BH42" s="48">
        <v>40</v>
      </c>
      <c r="BI42" s="48">
        <v>40</v>
      </c>
      <c r="BJ42" s="48">
        <v>40</v>
      </c>
      <c r="BK42" s="48">
        <v>40</v>
      </c>
      <c r="BL42" s="49">
        <v>40</v>
      </c>
    </row>
    <row r="43" spans="2:64" x14ac:dyDescent="0.3">
      <c r="B43" s="20">
        <v>4</v>
      </c>
      <c r="C43" s="24">
        <f t="shared" si="33"/>
        <v>100</v>
      </c>
      <c r="D43" s="24">
        <f t="shared" si="32"/>
        <v>109.99</v>
      </c>
      <c r="E43" s="27">
        <f t="shared" si="34"/>
        <v>5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AA43" s="50" t="s">
        <v>37</v>
      </c>
      <c r="AB43" s="48">
        <v>0.203125</v>
      </c>
      <c r="AC43" s="48">
        <v>1.3828125</v>
      </c>
      <c r="AD43" s="48">
        <v>2.46875</v>
      </c>
      <c r="AE43" s="48">
        <v>3.5546875</v>
      </c>
      <c r="AF43" s="48">
        <v>4.640625</v>
      </c>
      <c r="AG43" s="48">
        <v>5.7265625</v>
      </c>
      <c r="AH43" s="48">
        <v>6.8125</v>
      </c>
      <c r="AI43" s="48">
        <v>7.8984375</v>
      </c>
      <c r="AJ43" s="48">
        <v>8.984375</v>
      </c>
      <c r="AK43" s="48">
        <v>10.0703125</v>
      </c>
      <c r="AL43" s="48">
        <v>11.15625</v>
      </c>
      <c r="AM43" s="48">
        <v>12.2421875</v>
      </c>
      <c r="AN43" s="48">
        <v>13.45703125</v>
      </c>
      <c r="AO43" s="48">
        <v>15.791015625</v>
      </c>
      <c r="AP43" s="48">
        <v>19.0625</v>
      </c>
      <c r="AQ43" s="48">
        <v>21.396484375</v>
      </c>
      <c r="AR43" s="48">
        <v>24.66796875</v>
      </c>
      <c r="AS43" s="48">
        <v>27.001953125</v>
      </c>
      <c r="AT43" s="48">
        <v>30.2734375</v>
      </c>
      <c r="AU43" s="48">
        <v>32.607421875</v>
      </c>
      <c r="AV43" s="48">
        <v>35.87890625</v>
      </c>
      <c r="AW43" s="48">
        <v>38.212890625</v>
      </c>
      <c r="AX43" s="48">
        <v>41.484375</v>
      </c>
      <c r="AY43" s="48">
        <v>43.818359375</v>
      </c>
      <c r="AZ43" s="48">
        <v>47.08984375</v>
      </c>
      <c r="BA43" s="48">
        <v>49.423828125</v>
      </c>
      <c r="BB43" s="48">
        <v>52.6953125</v>
      </c>
      <c r="BC43" s="48">
        <v>55.029296875</v>
      </c>
      <c r="BD43" s="48">
        <v>58.30078125</v>
      </c>
      <c r="BE43" s="48">
        <v>60.634765625</v>
      </c>
      <c r="BF43" s="48">
        <v>62.96875</v>
      </c>
      <c r="BG43" s="48">
        <v>65.302734375</v>
      </c>
      <c r="BH43" s="48">
        <v>67.63671875</v>
      </c>
      <c r="BI43" s="48">
        <v>69.970703125</v>
      </c>
      <c r="BJ43" s="48">
        <v>72.3046875</v>
      </c>
      <c r="BK43" s="48">
        <v>74.638671875</v>
      </c>
      <c r="BL43" s="49">
        <v>76.97265625</v>
      </c>
    </row>
    <row r="44" spans="2:64" ht="15" thickBot="1" x14ac:dyDescent="0.35">
      <c r="B44" s="20">
        <v>5</v>
      </c>
      <c r="C44" s="24">
        <f t="shared" si="33"/>
        <v>110</v>
      </c>
      <c r="D44" s="24">
        <f t="shared" si="32"/>
        <v>119.99</v>
      </c>
      <c r="E44" s="27">
        <f>IF(E43&gt;$C$36,E43-$C$35,0)</f>
        <v>4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14"/>
      <c r="AA44" s="50" t="s">
        <v>38</v>
      </c>
      <c r="AB44" s="48">
        <v>-7.0710937499999993</v>
      </c>
      <c r="AC44" s="48">
        <v>-5.7339843749999995</v>
      </c>
      <c r="AD44" s="48">
        <v>-4.3640624999999993</v>
      </c>
      <c r="AE44" s="48">
        <v>-2.994140625</v>
      </c>
      <c r="AF44" s="48">
        <v>-1.6242187499999998</v>
      </c>
      <c r="AG44" s="48">
        <v>-0.25429687500000003</v>
      </c>
      <c r="AH44" s="48">
        <v>1.1156249999999999</v>
      </c>
      <c r="AI44" s="48">
        <v>2.4855468749999998</v>
      </c>
      <c r="AJ44" s="48">
        <v>3.8554687499999996</v>
      </c>
      <c r="AK44" s="48">
        <v>5.2253906249999993</v>
      </c>
      <c r="AL44" s="48">
        <v>6.5953124999999995</v>
      </c>
      <c r="AM44" s="48">
        <v>7.9652343749999996</v>
      </c>
      <c r="AN44" s="48">
        <v>9.2900390625</v>
      </c>
      <c r="AO44" s="48">
        <v>10.22314453125</v>
      </c>
      <c r="AP44" s="48">
        <v>10.828125</v>
      </c>
      <c r="AQ44" s="48">
        <v>11.76123046875</v>
      </c>
      <c r="AR44" s="48">
        <v>12.3662109375</v>
      </c>
      <c r="AS44" s="48">
        <v>13.29931640625</v>
      </c>
      <c r="AT44" s="48">
        <v>13.904296875</v>
      </c>
      <c r="AU44" s="48">
        <v>14.837402343749998</v>
      </c>
      <c r="AV44" s="48">
        <v>15.442382812499998</v>
      </c>
      <c r="AW44" s="48">
        <v>16.37548828125</v>
      </c>
      <c r="AX44" s="48">
        <v>16.98046875</v>
      </c>
      <c r="AY44" s="48">
        <v>17.91357421875</v>
      </c>
      <c r="AZ44" s="48">
        <v>18.5185546875</v>
      </c>
      <c r="BA44" s="48">
        <v>19.45166015625</v>
      </c>
      <c r="BB44" s="48">
        <v>20.056640625</v>
      </c>
      <c r="BC44" s="48">
        <v>20.98974609375</v>
      </c>
      <c r="BD44" s="48">
        <v>21.5947265625</v>
      </c>
      <c r="BE44" s="48">
        <v>22.52783203125</v>
      </c>
      <c r="BF44" s="48">
        <v>23.4609375</v>
      </c>
      <c r="BG44" s="48">
        <v>24.39404296875</v>
      </c>
      <c r="BH44" s="48">
        <v>25.3271484375</v>
      </c>
      <c r="BI44" s="48">
        <v>26.26025390625</v>
      </c>
      <c r="BJ44" s="48">
        <v>27.193359375</v>
      </c>
      <c r="BK44" s="48">
        <v>28.126464843749996</v>
      </c>
      <c r="BL44" s="49">
        <v>29.059570312499996</v>
      </c>
    </row>
    <row r="45" spans="2:64" x14ac:dyDescent="0.3">
      <c r="B45" s="20">
        <v>6</v>
      </c>
      <c r="C45" s="24">
        <f t="shared" si="33"/>
        <v>120</v>
      </c>
      <c r="D45" s="24">
        <f t="shared" si="32"/>
        <v>129.99</v>
      </c>
      <c r="E45" s="27">
        <f t="shared" ref="E45:E49" si="35">IF(E44&gt;$C$36,E44-$C$35,0)</f>
        <v>3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AA45" s="50" t="s">
        <v>39</v>
      </c>
      <c r="AB45" s="48">
        <v>-13.132031250000001</v>
      </c>
      <c r="AC45" s="48">
        <v>-10.648828125000001</v>
      </c>
      <c r="AD45" s="48">
        <v>-8.1046875000000007</v>
      </c>
      <c r="AE45" s="48">
        <v>-5.560546875</v>
      </c>
      <c r="AF45" s="48">
        <v>-3.0164062500000002</v>
      </c>
      <c r="AG45" s="48">
        <v>-0.47226562500000008</v>
      </c>
      <c r="AH45" s="48">
        <v>2.0718750000000004</v>
      </c>
      <c r="AI45" s="48">
        <v>4.6160156250000002</v>
      </c>
      <c r="AJ45" s="48">
        <v>7.16015625</v>
      </c>
      <c r="AK45" s="48">
        <v>9.7042968750000007</v>
      </c>
      <c r="AL45" s="48">
        <v>12.248437500000001</v>
      </c>
      <c r="AM45" s="48">
        <v>14.792578125</v>
      </c>
      <c r="AN45" s="48">
        <v>17.2529296875</v>
      </c>
      <c r="AO45" s="48">
        <v>18.98583984375</v>
      </c>
      <c r="AP45" s="48">
        <v>20.109375</v>
      </c>
      <c r="AQ45" s="48">
        <v>21.84228515625</v>
      </c>
      <c r="AR45" s="48">
        <v>22.9658203125</v>
      </c>
      <c r="AS45" s="48">
        <v>24.69873046875</v>
      </c>
      <c r="AT45" s="48">
        <v>25.822265625</v>
      </c>
      <c r="AU45" s="48">
        <v>27.55517578125</v>
      </c>
      <c r="AV45" s="48">
        <v>28.6787109375</v>
      </c>
      <c r="AW45" s="48">
        <v>30.41162109375</v>
      </c>
      <c r="AX45" s="48">
        <v>31.53515625</v>
      </c>
      <c r="AY45" s="48">
        <v>33.26806640625</v>
      </c>
      <c r="AZ45" s="48">
        <v>34.3916015625</v>
      </c>
      <c r="BA45" s="48">
        <v>36.12451171875</v>
      </c>
      <c r="BB45" s="48">
        <v>37.248046875</v>
      </c>
      <c r="BC45" s="48">
        <v>38.98095703125</v>
      </c>
      <c r="BD45" s="48">
        <v>40.1044921875</v>
      </c>
      <c r="BE45" s="48">
        <v>41.83740234375</v>
      </c>
      <c r="BF45" s="48">
        <v>43.5703125</v>
      </c>
      <c r="BG45" s="48">
        <v>45.30322265625</v>
      </c>
      <c r="BH45" s="48">
        <v>47.0361328125</v>
      </c>
      <c r="BI45" s="48">
        <v>48.76904296875</v>
      </c>
      <c r="BJ45" s="48">
        <v>50.501953125</v>
      </c>
      <c r="BK45" s="48">
        <v>52.23486328125</v>
      </c>
      <c r="BL45" s="49">
        <v>53.9677734375</v>
      </c>
    </row>
    <row r="46" spans="2:64" x14ac:dyDescent="0.3">
      <c r="B46" s="20">
        <v>7</v>
      </c>
      <c r="C46" s="24">
        <f t="shared" si="33"/>
        <v>130</v>
      </c>
      <c r="D46" s="24">
        <f t="shared" si="32"/>
        <v>139.99</v>
      </c>
      <c r="E46" s="27">
        <f t="shared" si="35"/>
        <v>2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AA46" s="50"/>
      <c r="AB46" s="48">
        <v>19.999999999999996</v>
      </c>
      <c r="AC46" s="48">
        <v>25</v>
      </c>
      <c r="AD46" s="48">
        <v>29.999999999999996</v>
      </c>
      <c r="AE46" s="48">
        <v>35</v>
      </c>
      <c r="AF46" s="48">
        <v>40</v>
      </c>
      <c r="AG46" s="48">
        <v>45</v>
      </c>
      <c r="AH46" s="48">
        <v>50</v>
      </c>
      <c r="AI46" s="48">
        <v>55</v>
      </c>
      <c r="AJ46" s="48">
        <v>60</v>
      </c>
      <c r="AK46" s="48">
        <v>65</v>
      </c>
      <c r="AL46" s="48">
        <v>70</v>
      </c>
      <c r="AM46" s="48">
        <v>75</v>
      </c>
      <c r="AN46" s="48">
        <v>80</v>
      </c>
      <c r="AO46" s="48">
        <v>85</v>
      </c>
      <c r="AP46" s="48">
        <v>90</v>
      </c>
      <c r="AQ46" s="48">
        <v>95</v>
      </c>
      <c r="AR46" s="48">
        <v>100</v>
      </c>
      <c r="AS46" s="48">
        <v>105</v>
      </c>
      <c r="AT46" s="48">
        <v>110</v>
      </c>
      <c r="AU46" s="48">
        <v>115</v>
      </c>
      <c r="AV46" s="48">
        <v>120</v>
      </c>
      <c r="AW46" s="48">
        <v>125</v>
      </c>
      <c r="AX46" s="48">
        <v>130</v>
      </c>
      <c r="AY46" s="48">
        <v>135</v>
      </c>
      <c r="AZ46" s="48">
        <v>140</v>
      </c>
      <c r="BA46" s="48">
        <v>145</v>
      </c>
      <c r="BB46" s="48">
        <v>150</v>
      </c>
      <c r="BC46" s="48">
        <v>155</v>
      </c>
      <c r="BD46" s="48">
        <v>160</v>
      </c>
      <c r="BE46" s="48">
        <v>165</v>
      </c>
      <c r="BF46" s="48">
        <v>170</v>
      </c>
      <c r="BG46" s="48">
        <v>175</v>
      </c>
      <c r="BH46" s="48">
        <v>180</v>
      </c>
      <c r="BI46" s="48">
        <v>185</v>
      </c>
      <c r="BJ46" s="48">
        <v>190</v>
      </c>
      <c r="BK46" s="48">
        <v>195</v>
      </c>
      <c r="BL46" s="49">
        <v>200</v>
      </c>
    </row>
    <row r="47" spans="2:64" x14ac:dyDescent="0.3">
      <c r="B47" s="20">
        <v>8</v>
      </c>
      <c r="C47" s="24">
        <f t="shared" si="33"/>
        <v>140</v>
      </c>
      <c r="D47" s="24">
        <f t="shared" si="32"/>
        <v>149.99</v>
      </c>
      <c r="E47" s="27">
        <f t="shared" si="35"/>
        <v>1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AA47" s="50" t="s">
        <v>40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2:64" x14ac:dyDescent="0.3">
      <c r="B48" s="20">
        <v>9</v>
      </c>
      <c r="C48" s="24">
        <f t="shared" si="33"/>
        <v>150</v>
      </c>
      <c r="D48" s="24">
        <f t="shared" si="32"/>
        <v>159.99</v>
      </c>
      <c r="E48" s="27">
        <f t="shared" si="35"/>
        <v>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AA48" s="50" t="s">
        <v>41</v>
      </c>
      <c r="AB48" s="53">
        <v>1.3433984374999999</v>
      </c>
      <c r="AC48" s="53">
        <v>1.1740468749999999</v>
      </c>
      <c r="AD48" s="53">
        <v>1.0631770833333334</v>
      </c>
      <c r="AE48" s="53">
        <v>0.98398437499999991</v>
      </c>
      <c r="AF48" s="53">
        <v>0.92458984374999997</v>
      </c>
      <c r="AG48" s="53">
        <v>0.87839409722222217</v>
      </c>
      <c r="AH48" s="53">
        <v>0.84143750000000006</v>
      </c>
      <c r="AI48" s="53">
        <v>0.81120028409090916</v>
      </c>
      <c r="AJ48" s="53">
        <v>0.78600260416666667</v>
      </c>
      <c r="AK48" s="53">
        <v>0.76468149038461541</v>
      </c>
      <c r="AL48" s="53">
        <v>0.74640624999999994</v>
      </c>
      <c r="AM48" s="53">
        <v>0.7305677083333334</v>
      </c>
      <c r="AN48" s="53">
        <v>0.71566162109374998</v>
      </c>
      <c r="AO48" s="53">
        <v>0.69395105698529413</v>
      </c>
      <c r="AP48" s="53">
        <v>0.66788194444444438</v>
      </c>
      <c r="AQ48" s="53">
        <v>0.65097142269736841</v>
      </c>
      <c r="AR48" s="53">
        <v>0.62965820312499998</v>
      </c>
      <c r="AS48" s="53">
        <v>0.6161783854166667</v>
      </c>
      <c r="AT48" s="53">
        <v>0.59838423295454546</v>
      </c>
      <c r="AU48" s="53">
        <v>0.58743631114130435</v>
      </c>
      <c r="AV48" s="53">
        <v>0.57232259114583339</v>
      </c>
      <c r="AW48" s="53">
        <v>0.5632929687499999</v>
      </c>
      <c r="AX48" s="53">
        <v>0.5502704326923078</v>
      </c>
      <c r="AY48" s="53">
        <v>0.54272641782407405</v>
      </c>
      <c r="AZ48" s="53">
        <v>0.53136858258928565</v>
      </c>
      <c r="BA48" s="53">
        <v>0.52499663254310347</v>
      </c>
      <c r="BB48" s="53">
        <v>0.51498697916666669</v>
      </c>
      <c r="BC48" s="53">
        <v>0.50955456149193545</v>
      </c>
      <c r="BD48" s="53">
        <v>0.50065307617187504</v>
      </c>
      <c r="BE48" s="53">
        <v>0.49598425662878792</v>
      </c>
      <c r="BF48" s="53">
        <v>0.49159007352941181</v>
      </c>
      <c r="BG48" s="53">
        <v>0.48744698660714286</v>
      </c>
      <c r="BH48" s="53">
        <v>0.48353407118055552</v>
      </c>
      <c r="BI48" s="53">
        <v>0.47983266469594599</v>
      </c>
      <c r="BJ48" s="53">
        <v>0.47632606907894731</v>
      </c>
      <c r="BK48" s="53">
        <v>0.47299929887820508</v>
      </c>
      <c r="BL48" s="54">
        <v>0.46983886718750001</v>
      </c>
    </row>
    <row r="49" spans="2:64" ht="15" thickBot="1" x14ac:dyDescent="0.35">
      <c r="B49" s="21">
        <v>10</v>
      </c>
      <c r="C49" s="28">
        <f t="shared" si="33"/>
        <v>160</v>
      </c>
      <c r="D49" s="28" t="str">
        <f>IF(Z44=0,"",Z44-0.01)</f>
        <v/>
      </c>
      <c r="E49" s="29">
        <f t="shared" si="35"/>
        <v>0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AA49" s="50" t="s">
        <v>42</v>
      </c>
      <c r="AB49" s="53">
        <v>-0.35355468749999996</v>
      </c>
      <c r="AC49" s="53">
        <v>-0.22935937499999998</v>
      </c>
      <c r="AD49" s="53">
        <v>-0.14546874999999998</v>
      </c>
      <c r="AE49" s="53">
        <v>-8.5546874999999994E-2</v>
      </c>
      <c r="AF49" s="53">
        <v>-4.0605468749999998E-2</v>
      </c>
      <c r="AG49" s="53">
        <v>-5.6510416666666671E-3</v>
      </c>
      <c r="AH49" s="53">
        <v>2.2312499999999999E-2</v>
      </c>
      <c r="AI49" s="53">
        <v>4.5191761363636361E-2</v>
      </c>
      <c r="AJ49" s="53">
        <v>6.4257812499999997E-2</v>
      </c>
      <c r="AK49" s="53">
        <v>8.0390624999999993E-2</v>
      </c>
      <c r="AL49" s="53">
        <v>9.421874999999999E-2</v>
      </c>
      <c r="AM49" s="53">
        <v>0.106203125</v>
      </c>
      <c r="AN49" s="53">
        <v>0.11612548828124999</v>
      </c>
      <c r="AO49" s="53">
        <v>0.12027228860294117</v>
      </c>
      <c r="AP49" s="53">
        <v>0.1203125</v>
      </c>
      <c r="AQ49" s="53">
        <v>0.1238024259868421</v>
      </c>
      <c r="AR49" s="53">
        <v>0.123662109375</v>
      </c>
      <c r="AS49" s="53">
        <v>0.12666015624999999</v>
      </c>
      <c r="AT49" s="53">
        <v>0.12640269886363636</v>
      </c>
      <c r="AU49" s="53">
        <v>0.12902088994565217</v>
      </c>
      <c r="AV49" s="53">
        <v>0.12868652343749998</v>
      </c>
      <c r="AW49" s="53">
        <v>0.13100390625</v>
      </c>
      <c r="AX49" s="53">
        <v>0.13061899038461539</v>
      </c>
      <c r="AY49" s="53">
        <v>0.1326931423611111</v>
      </c>
      <c r="AZ49" s="53">
        <v>0.13227539062499999</v>
      </c>
      <c r="BA49" s="53">
        <v>0.13414938038793103</v>
      </c>
      <c r="BB49" s="53">
        <v>0.13371093749999999</v>
      </c>
      <c r="BC49" s="53">
        <v>0.13541771673387096</v>
      </c>
      <c r="BD49" s="53">
        <v>0.13496704101562501</v>
      </c>
      <c r="BE49" s="53">
        <v>0.13653231534090909</v>
      </c>
      <c r="BF49" s="53">
        <v>0.13800551470588235</v>
      </c>
      <c r="BG49" s="53">
        <v>0.13939453125000001</v>
      </c>
      <c r="BH49" s="53">
        <v>0.14070638020833334</v>
      </c>
      <c r="BI49" s="53">
        <v>0.14194731841216215</v>
      </c>
      <c r="BJ49" s="53">
        <v>0.14312294407894738</v>
      </c>
      <c r="BK49" s="53">
        <v>0.14423828124999999</v>
      </c>
      <c r="BL49" s="54">
        <v>0.14529785156249997</v>
      </c>
    </row>
    <row r="50" spans="2:64" x14ac:dyDescent="0.3">
      <c r="E50" s="5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5"/>
      <c r="AA50" s="50" t="s">
        <v>43</v>
      </c>
      <c r="AB50" s="53">
        <v>1.015625E-2</v>
      </c>
      <c r="AC50" s="53">
        <v>5.5312500000000001E-2</v>
      </c>
      <c r="AD50" s="53">
        <v>8.2291666666666666E-2</v>
      </c>
      <c r="AE50" s="53">
        <v>0.1015625</v>
      </c>
      <c r="AF50" s="53">
        <v>0.116015625</v>
      </c>
      <c r="AG50" s="53">
        <v>0.12725694444444444</v>
      </c>
      <c r="AH50" s="53">
        <v>0.13625000000000001</v>
      </c>
      <c r="AI50" s="53">
        <v>0.14360795454545455</v>
      </c>
      <c r="AJ50" s="53">
        <v>0.14973958333333334</v>
      </c>
      <c r="AK50" s="53">
        <v>0.15492788461538462</v>
      </c>
      <c r="AL50" s="53">
        <v>0.15937499999999999</v>
      </c>
      <c r="AM50" s="53">
        <v>0.16322916666666668</v>
      </c>
      <c r="AN50" s="53">
        <v>0.168212890625</v>
      </c>
      <c r="AO50" s="53">
        <v>0.18577665441176472</v>
      </c>
      <c r="AP50" s="53">
        <v>0.21180555555555555</v>
      </c>
      <c r="AQ50" s="53">
        <v>0.22522615131578946</v>
      </c>
      <c r="AR50" s="53">
        <v>0.24667968749999999</v>
      </c>
      <c r="AS50" s="53">
        <v>0.25716145833333331</v>
      </c>
      <c r="AT50" s="53">
        <v>0.27521306818181818</v>
      </c>
      <c r="AU50" s="53">
        <v>0.28354279891304346</v>
      </c>
      <c r="AV50" s="53">
        <v>0.29899088541666669</v>
      </c>
      <c r="AW50" s="53">
        <v>0.30570312500000002</v>
      </c>
      <c r="AX50" s="53">
        <v>0.31911057692307693</v>
      </c>
      <c r="AY50" s="53">
        <v>0.32458043981481483</v>
      </c>
      <c r="AZ50" s="53">
        <v>0.3363560267857143</v>
      </c>
      <c r="BA50" s="53">
        <v>0.34085398706896552</v>
      </c>
      <c r="BB50" s="53">
        <v>0.35130208333333335</v>
      </c>
      <c r="BC50" s="53">
        <v>0.35502772177419356</v>
      </c>
      <c r="BD50" s="53">
        <v>0.3643798828125</v>
      </c>
      <c r="BE50" s="53">
        <v>0.36748342803030304</v>
      </c>
      <c r="BF50" s="53">
        <v>0.3704044117647059</v>
      </c>
      <c r="BG50" s="53">
        <v>0.37315848214285713</v>
      </c>
      <c r="BH50" s="53">
        <v>0.3757595486111111</v>
      </c>
      <c r="BI50" s="53">
        <v>0.37822001689189189</v>
      </c>
      <c r="BJ50" s="53">
        <v>0.38055098684210525</v>
      </c>
      <c r="BK50" s="53">
        <v>0.38276241987179488</v>
      </c>
      <c r="BL50" s="54">
        <v>0.38486328125000002</v>
      </c>
    </row>
    <row r="51" spans="2:64" x14ac:dyDescent="0.3"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2"/>
    </row>
    <row r="52" spans="2:64" x14ac:dyDescent="0.3">
      <c r="AA52" s="50" t="s">
        <v>44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2"/>
    </row>
    <row r="53" spans="2:64" x14ac:dyDescent="0.3">
      <c r="AA53" s="50" t="s">
        <v>41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0.20718750000000002</v>
      </c>
      <c r="AI53" s="53">
        <v>0.307734375</v>
      </c>
      <c r="AJ53" s="53">
        <v>0.35800781250000002</v>
      </c>
      <c r="AK53" s="53">
        <v>0.38817187500000006</v>
      </c>
      <c r="AL53" s="53">
        <v>0.40828125000000004</v>
      </c>
      <c r="AM53" s="53">
        <v>0.42264508928571431</v>
      </c>
      <c r="AN53" s="53">
        <v>0.43132324218750001</v>
      </c>
      <c r="AO53" s="53">
        <v>0.42190755208333336</v>
      </c>
      <c r="AP53" s="53">
        <v>0.40218749999999998</v>
      </c>
      <c r="AQ53" s="53">
        <v>0.39713245738636366</v>
      </c>
      <c r="AR53" s="53">
        <v>0.38276367187499999</v>
      </c>
      <c r="AS53" s="53">
        <v>0.37998046875000002</v>
      </c>
      <c r="AT53" s="53">
        <v>0.36888950892857142</v>
      </c>
      <c r="AU53" s="53">
        <v>0.36740234375000003</v>
      </c>
      <c r="AV53" s="53">
        <v>0.35848388671874998</v>
      </c>
      <c r="AW53" s="53">
        <v>0.35778377757352942</v>
      </c>
      <c r="AX53" s="53">
        <v>0.35039062500000001</v>
      </c>
      <c r="AY53" s="53">
        <v>0.35019017269736841</v>
      </c>
      <c r="AZ53" s="53">
        <v>0.34391601562500002</v>
      </c>
      <c r="BA53" s="53">
        <v>0.34404296875000001</v>
      </c>
      <c r="BB53" s="53">
        <v>0.33861860795454546</v>
      </c>
      <c r="BC53" s="53">
        <v>0.33896484375000002</v>
      </c>
      <c r="BD53" s="53">
        <v>0.33420410156250002</v>
      </c>
      <c r="BE53" s="53">
        <v>0.33469921875000003</v>
      </c>
      <c r="BF53" s="53">
        <v>0.33515624999999999</v>
      </c>
      <c r="BG53" s="53">
        <v>0.33557942708333333</v>
      </c>
      <c r="BH53" s="53">
        <v>0.33597237723214285</v>
      </c>
      <c r="BI53" s="53">
        <v>0.33633822737068964</v>
      </c>
      <c r="BJ53" s="53">
        <v>0.33667968749999999</v>
      </c>
      <c r="BK53" s="53">
        <v>0.33699911794354837</v>
      </c>
      <c r="BL53" s="54">
        <v>0.33729858398437501</v>
      </c>
    </row>
    <row r="54" spans="2:64" x14ac:dyDescent="0.3">
      <c r="AA54" s="50" t="s">
        <v>42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0.11156249999999998</v>
      </c>
      <c r="AI54" s="53">
        <v>0.16570312499999998</v>
      </c>
      <c r="AJ54" s="53">
        <v>0.19277343749999998</v>
      </c>
      <c r="AK54" s="53">
        <v>0.20901562499999998</v>
      </c>
      <c r="AL54" s="53">
        <v>0.21984374999999998</v>
      </c>
      <c r="AM54" s="53">
        <v>0.22757812499999999</v>
      </c>
      <c r="AN54" s="53">
        <v>0.23225097656249999</v>
      </c>
      <c r="AO54" s="53">
        <v>0.22718098958333333</v>
      </c>
      <c r="AP54" s="53">
        <v>0.21656249999999999</v>
      </c>
      <c r="AQ54" s="53">
        <v>0.21384055397727272</v>
      </c>
      <c r="AR54" s="53">
        <v>0.20610351562500001</v>
      </c>
      <c r="AS54" s="53">
        <v>0.20460486778846154</v>
      </c>
      <c r="AT54" s="53">
        <v>0.19863281250000001</v>
      </c>
      <c r="AU54" s="53">
        <v>0.19783203124999998</v>
      </c>
      <c r="AV54" s="53">
        <v>0.19302978515624997</v>
      </c>
      <c r="AW54" s="53">
        <v>0.19265280330882353</v>
      </c>
      <c r="AX54" s="53">
        <v>0.18867187499999999</v>
      </c>
      <c r="AY54" s="53">
        <v>0.18856393914473685</v>
      </c>
      <c r="AZ54" s="53">
        <v>0.185185546875</v>
      </c>
      <c r="BA54" s="53">
        <v>0.18525390624999999</v>
      </c>
      <c r="BB54" s="53">
        <v>0.1823330965909091</v>
      </c>
      <c r="BC54" s="53">
        <v>0.18251953125000001</v>
      </c>
      <c r="BD54" s="53">
        <v>0.17995605468750001</v>
      </c>
      <c r="BE54" s="53">
        <v>0.18022265625</v>
      </c>
      <c r="BF54" s="53">
        <v>0.18046875000000001</v>
      </c>
      <c r="BG54" s="53">
        <v>0.18069661458333333</v>
      </c>
      <c r="BH54" s="53">
        <v>0.180908203125</v>
      </c>
      <c r="BI54" s="53">
        <v>0.18110519935344827</v>
      </c>
      <c r="BJ54" s="53">
        <v>0.18128906249999999</v>
      </c>
      <c r="BK54" s="53">
        <v>0.18146106350806449</v>
      </c>
      <c r="BL54" s="54">
        <v>0.18162231445312499</v>
      </c>
    </row>
    <row r="55" spans="2:64" x14ac:dyDescent="0.3">
      <c r="AA55" s="50" t="s">
        <v>43</v>
      </c>
      <c r="AB55" s="53">
        <v>1</v>
      </c>
      <c r="AC55" s="53">
        <v>1</v>
      </c>
      <c r="AD55" s="53">
        <v>1</v>
      </c>
      <c r="AE55" s="53">
        <v>1</v>
      </c>
      <c r="AF55" s="53">
        <v>1</v>
      </c>
      <c r="AG55" s="53">
        <v>1</v>
      </c>
      <c r="AH55" s="53">
        <v>0.68124999999999991</v>
      </c>
      <c r="AI55" s="53">
        <v>0.52656250000000004</v>
      </c>
      <c r="AJ55" s="53">
        <v>0.44921875</v>
      </c>
      <c r="AK55" s="53">
        <v>0.40281250000000002</v>
      </c>
      <c r="AL55" s="53">
        <v>0.37187499999999996</v>
      </c>
      <c r="AM55" s="53">
        <v>0.34977678571428572</v>
      </c>
      <c r="AN55" s="53">
        <v>0.33642578124999994</v>
      </c>
      <c r="AO55" s="53">
        <v>0.35091145833333331</v>
      </c>
      <c r="AP55" s="53">
        <v>0.38125000000000003</v>
      </c>
      <c r="AQ55" s="53">
        <v>0.38902698863636359</v>
      </c>
      <c r="AR55" s="53">
        <v>0.41113281250000006</v>
      </c>
      <c r="AS55" s="53">
        <v>0.41541466346153844</v>
      </c>
      <c r="AT55" s="53">
        <v>0.4324776785714286</v>
      </c>
      <c r="AU55" s="53">
        <v>0.43476562500000004</v>
      </c>
      <c r="AV55" s="53">
        <v>0.44848632812500011</v>
      </c>
      <c r="AW55" s="53">
        <v>0.44956341911764708</v>
      </c>
      <c r="AX55" s="53">
        <v>0.46093749999999994</v>
      </c>
      <c r="AY55" s="53">
        <v>0.46124588815789469</v>
      </c>
      <c r="AZ55" s="53">
        <v>0.47089843749999999</v>
      </c>
      <c r="BA55" s="53">
        <v>0.47070312499999994</v>
      </c>
      <c r="BB55" s="53">
        <v>0.47904829545454541</v>
      </c>
      <c r="BC55" s="53">
        <v>0.478515625</v>
      </c>
      <c r="BD55" s="53">
        <v>0.48583984375</v>
      </c>
      <c r="BE55" s="53">
        <v>0.48507812499999997</v>
      </c>
      <c r="BF55" s="53">
        <v>0.48437500000000006</v>
      </c>
      <c r="BG55" s="53">
        <v>0.48372395833333337</v>
      </c>
      <c r="BH55" s="53">
        <v>0.48311941964285715</v>
      </c>
      <c r="BI55" s="53">
        <v>0.4825565732758621</v>
      </c>
      <c r="BJ55" s="53">
        <v>0.48203125000000002</v>
      </c>
      <c r="BK55" s="53">
        <v>0.48153981854838718</v>
      </c>
      <c r="BL55" s="54">
        <v>0.48107910156249994</v>
      </c>
    </row>
    <row r="56" spans="2:64" x14ac:dyDescent="0.3"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2:64" ht="15" thickBot="1" x14ac:dyDescent="0.35">
      <c r="AA57" s="46" t="s">
        <v>46</v>
      </c>
      <c r="AB57" s="55">
        <v>1</v>
      </c>
      <c r="AC57" s="55">
        <v>1</v>
      </c>
      <c r="AD57" s="55">
        <v>1</v>
      </c>
      <c r="AE57" s="55">
        <v>1</v>
      </c>
      <c r="AF57" s="55">
        <v>1</v>
      </c>
      <c r="AG57" s="55">
        <v>1</v>
      </c>
      <c r="AH57" s="55">
        <v>0.32</v>
      </c>
      <c r="AI57" s="55">
        <v>0.192</v>
      </c>
      <c r="AJ57" s="55">
        <v>0.14545454545454545</v>
      </c>
      <c r="AK57" s="55">
        <v>0.1213793103448276</v>
      </c>
      <c r="AL57" s="55">
        <v>0.10666666666666666</v>
      </c>
      <c r="AM57" s="55">
        <v>9.6744186046511638E-2</v>
      </c>
      <c r="AN57" s="55">
        <v>9.4E-2</v>
      </c>
      <c r="AO57" s="55">
        <v>0.12543859649122807</v>
      </c>
      <c r="AP57" s="55">
        <v>0.17499999999999999</v>
      </c>
      <c r="AQ57" s="55">
        <v>0.19225352112676053</v>
      </c>
      <c r="AR57" s="55">
        <v>0.22692307692307692</v>
      </c>
      <c r="AS57" s="55">
        <v>0.23705882352941177</v>
      </c>
      <c r="AT57" s="55">
        <v>0.26304347826086955</v>
      </c>
      <c r="AU57" s="55">
        <v>0.2691919191919192</v>
      </c>
      <c r="AV57" s="55">
        <v>0.28962264150943395</v>
      </c>
      <c r="AW57" s="55">
        <v>0.29336283185840706</v>
      </c>
      <c r="AX57" s="55">
        <v>0.31</v>
      </c>
      <c r="AY57" s="55">
        <v>0.3122047244094488</v>
      </c>
      <c r="AZ57" s="55">
        <v>0.32611940298507458</v>
      </c>
      <c r="BA57" s="55">
        <v>0.32730496453900704</v>
      </c>
      <c r="BB57" s="55">
        <v>0.33918918918918917</v>
      </c>
      <c r="BC57" s="55">
        <v>0.33967741935483869</v>
      </c>
      <c r="BD57" s="55">
        <v>0.35</v>
      </c>
      <c r="BE57" s="55">
        <v>0.35</v>
      </c>
      <c r="BF57" s="55">
        <v>0.35</v>
      </c>
      <c r="BG57" s="55">
        <v>0.35</v>
      </c>
      <c r="BH57" s="55">
        <v>0.35</v>
      </c>
      <c r="BI57" s="55">
        <v>0.35</v>
      </c>
      <c r="BJ57" s="55">
        <v>0.35</v>
      </c>
      <c r="BK57" s="55">
        <v>0.35</v>
      </c>
      <c r="BL57" s="56">
        <v>0.35</v>
      </c>
    </row>
    <row r="59" spans="2:64" x14ac:dyDescent="0.3">
      <c r="AA59" s="51" t="s">
        <v>47</v>
      </c>
      <c r="AB59" s="5">
        <f>(AB22-AB43)*$Z$61</f>
        <v>0</v>
      </c>
      <c r="AC59" s="5">
        <f t="shared" ref="AC59:BL59" si="36">(AC22-AC43)*$Z$61</f>
        <v>0</v>
      </c>
      <c r="AD59" s="5">
        <f t="shared" si="36"/>
        <v>0</v>
      </c>
      <c r="AE59" s="5">
        <f t="shared" si="36"/>
        <v>0</v>
      </c>
      <c r="AF59" s="5">
        <f t="shared" si="36"/>
        <v>0</v>
      </c>
      <c r="AG59" s="5">
        <f t="shared" si="36"/>
        <v>0</v>
      </c>
      <c r="AH59" s="5">
        <f t="shared" si="36"/>
        <v>0</v>
      </c>
      <c r="AI59" s="5">
        <f t="shared" si="36"/>
        <v>0</v>
      </c>
      <c r="AJ59" s="5">
        <f t="shared" si="36"/>
        <v>0</v>
      </c>
      <c r="AK59" s="5">
        <f t="shared" si="36"/>
        <v>0</v>
      </c>
      <c r="AL59" s="5">
        <f t="shared" si="36"/>
        <v>0</v>
      </c>
      <c r="AM59" s="5">
        <f t="shared" si="36"/>
        <v>0</v>
      </c>
      <c r="AN59" s="5">
        <f t="shared" si="36"/>
        <v>0</v>
      </c>
      <c r="AO59" s="5">
        <f t="shared" si="36"/>
        <v>0</v>
      </c>
      <c r="AP59" s="5">
        <f t="shared" si="36"/>
        <v>0</v>
      </c>
      <c r="AQ59" s="5">
        <f t="shared" si="36"/>
        <v>0</v>
      </c>
      <c r="AR59" s="5">
        <f>(AR22-AR43)*$Z$61</f>
        <v>0</v>
      </c>
      <c r="AS59" s="5">
        <f t="shared" si="36"/>
        <v>0</v>
      </c>
      <c r="AT59" s="5">
        <f t="shared" si="36"/>
        <v>0</v>
      </c>
      <c r="AU59" s="5">
        <f t="shared" si="36"/>
        <v>0</v>
      </c>
      <c r="AV59" s="5">
        <f t="shared" si="36"/>
        <v>0</v>
      </c>
      <c r="AW59" s="5">
        <f t="shared" si="36"/>
        <v>0</v>
      </c>
      <c r="AX59" s="5">
        <f t="shared" si="36"/>
        <v>0</v>
      </c>
      <c r="AY59" s="5">
        <f t="shared" si="36"/>
        <v>0</v>
      </c>
      <c r="AZ59" s="5">
        <f t="shared" si="36"/>
        <v>0</v>
      </c>
      <c r="BA59" s="5">
        <f t="shared" si="36"/>
        <v>0</v>
      </c>
      <c r="BB59" s="5">
        <f t="shared" si="36"/>
        <v>0</v>
      </c>
      <c r="BC59" s="5">
        <f t="shared" si="36"/>
        <v>0</v>
      </c>
      <c r="BD59" s="5">
        <f t="shared" si="36"/>
        <v>0</v>
      </c>
      <c r="BE59" s="5">
        <f t="shared" si="36"/>
        <v>0</v>
      </c>
      <c r="BF59" s="5">
        <f t="shared" si="36"/>
        <v>0</v>
      </c>
      <c r="BG59" s="5">
        <f t="shared" si="36"/>
        <v>0</v>
      </c>
      <c r="BH59" s="5">
        <f t="shared" si="36"/>
        <v>0</v>
      </c>
      <c r="BI59" s="5">
        <f t="shared" si="36"/>
        <v>0</v>
      </c>
      <c r="BJ59" s="5">
        <f t="shared" si="36"/>
        <v>0</v>
      </c>
      <c r="BK59" s="5">
        <f t="shared" si="36"/>
        <v>0</v>
      </c>
      <c r="BL59" s="5">
        <f t="shared" si="36"/>
        <v>0</v>
      </c>
    </row>
    <row r="61" spans="2:64" x14ac:dyDescent="0.3">
      <c r="Z61" s="3">
        <f>D4*0.365*(1-D13)</f>
        <v>143.71875</v>
      </c>
    </row>
    <row r="63" spans="2:64" ht="23.4" x14ac:dyDescent="0.45">
      <c r="Z63" s="61" t="s">
        <v>6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2:64" x14ac:dyDescent="0.3">
      <c r="AA64" s="4" t="s">
        <v>20</v>
      </c>
      <c r="AB64" s="40">
        <v>20</v>
      </c>
      <c r="AC64" s="40">
        <v>25</v>
      </c>
      <c r="AD64" s="40">
        <v>30</v>
      </c>
      <c r="AE64" s="40">
        <v>35</v>
      </c>
      <c r="AF64" s="40">
        <v>40</v>
      </c>
      <c r="AG64" s="40">
        <v>45</v>
      </c>
      <c r="AH64" s="40">
        <v>50</v>
      </c>
      <c r="AI64" s="40">
        <v>55</v>
      </c>
      <c r="AJ64" s="40">
        <v>60</v>
      </c>
      <c r="AK64" s="40">
        <v>65</v>
      </c>
      <c r="AL64" s="40">
        <v>70</v>
      </c>
      <c r="AM64" s="40">
        <v>75</v>
      </c>
      <c r="AN64" s="40">
        <v>80</v>
      </c>
      <c r="AO64" s="40">
        <v>85</v>
      </c>
      <c r="AP64" s="40">
        <v>90</v>
      </c>
      <c r="AQ64" s="40">
        <v>95</v>
      </c>
      <c r="AR64" s="40">
        <v>100</v>
      </c>
      <c r="AS64" s="40">
        <v>105</v>
      </c>
      <c r="AT64" s="40">
        <v>110</v>
      </c>
      <c r="AU64" s="40">
        <v>115</v>
      </c>
      <c r="AV64" s="40">
        <v>120</v>
      </c>
      <c r="AW64" s="40">
        <v>125</v>
      </c>
      <c r="AX64" s="40">
        <v>130</v>
      </c>
      <c r="AY64" s="40">
        <v>135</v>
      </c>
      <c r="AZ64" s="40">
        <v>140</v>
      </c>
      <c r="BA64" s="40">
        <v>145</v>
      </c>
      <c r="BB64" s="40">
        <v>150</v>
      </c>
      <c r="BC64" s="40">
        <v>155</v>
      </c>
      <c r="BD64" s="40">
        <v>160</v>
      </c>
      <c r="BE64" s="40">
        <v>165</v>
      </c>
      <c r="BF64" s="40">
        <v>170</v>
      </c>
      <c r="BG64" s="40">
        <v>175</v>
      </c>
      <c r="BH64" s="40">
        <v>180</v>
      </c>
      <c r="BI64" s="40">
        <v>185</v>
      </c>
      <c r="BJ64" s="40">
        <v>190</v>
      </c>
      <c r="BK64" s="40">
        <v>195</v>
      </c>
      <c r="BL64" s="40">
        <v>200</v>
      </c>
    </row>
    <row r="65" spans="6:64" x14ac:dyDescent="0.3">
      <c r="AA65" s="4" t="s">
        <v>25</v>
      </c>
      <c r="AB65" s="40">
        <f t="shared" ref="AB65:BL65" si="37">-$D$6*$D$7</f>
        <v>-10</v>
      </c>
      <c r="AC65" s="40">
        <f t="shared" si="37"/>
        <v>-10</v>
      </c>
      <c r="AD65" s="40">
        <f t="shared" si="37"/>
        <v>-10</v>
      </c>
      <c r="AE65" s="40">
        <f t="shared" si="37"/>
        <v>-10</v>
      </c>
      <c r="AF65" s="40">
        <f t="shared" si="37"/>
        <v>-10</v>
      </c>
      <c r="AG65" s="40">
        <f t="shared" si="37"/>
        <v>-10</v>
      </c>
      <c r="AH65" s="40">
        <f t="shared" si="37"/>
        <v>-10</v>
      </c>
      <c r="AI65" s="40">
        <f t="shared" si="37"/>
        <v>-10</v>
      </c>
      <c r="AJ65" s="40">
        <f t="shared" si="37"/>
        <v>-10</v>
      </c>
      <c r="AK65" s="40">
        <f t="shared" si="37"/>
        <v>-10</v>
      </c>
      <c r="AL65" s="40">
        <f t="shared" si="37"/>
        <v>-10</v>
      </c>
      <c r="AM65" s="40">
        <f t="shared" si="37"/>
        <v>-10</v>
      </c>
      <c r="AN65" s="40">
        <f t="shared" si="37"/>
        <v>-10</v>
      </c>
      <c r="AO65" s="40">
        <f t="shared" si="37"/>
        <v>-10</v>
      </c>
      <c r="AP65" s="40">
        <f t="shared" si="37"/>
        <v>-10</v>
      </c>
      <c r="AQ65" s="40">
        <f t="shared" si="37"/>
        <v>-10</v>
      </c>
      <c r="AR65" s="40">
        <f t="shared" si="37"/>
        <v>-10</v>
      </c>
      <c r="AS65" s="40">
        <f t="shared" si="37"/>
        <v>-10</v>
      </c>
      <c r="AT65" s="40">
        <f t="shared" si="37"/>
        <v>-10</v>
      </c>
      <c r="AU65" s="40">
        <f t="shared" si="37"/>
        <v>-10</v>
      </c>
      <c r="AV65" s="40">
        <f t="shared" si="37"/>
        <v>-10</v>
      </c>
      <c r="AW65" s="40">
        <f t="shared" si="37"/>
        <v>-10</v>
      </c>
      <c r="AX65" s="40">
        <f t="shared" si="37"/>
        <v>-10</v>
      </c>
      <c r="AY65" s="40">
        <f t="shared" si="37"/>
        <v>-10</v>
      </c>
      <c r="AZ65" s="40">
        <f t="shared" si="37"/>
        <v>-10</v>
      </c>
      <c r="BA65" s="40">
        <f t="shared" si="37"/>
        <v>-10</v>
      </c>
      <c r="BB65" s="40">
        <f t="shared" si="37"/>
        <v>-10</v>
      </c>
      <c r="BC65" s="40">
        <f t="shared" si="37"/>
        <v>-10</v>
      </c>
      <c r="BD65" s="40">
        <f t="shared" si="37"/>
        <v>-10</v>
      </c>
      <c r="BE65" s="40">
        <f t="shared" si="37"/>
        <v>-10</v>
      </c>
      <c r="BF65" s="40">
        <f t="shared" si="37"/>
        <v>-10</v>
      </c>
      <c r="BG65" s="40">
        <f t="shared" si="37"/>
        <v>-10</v>
      </c>
      <c r="BH65" s="40">
        <f t="shared" si="37"/>
        <v>-10</v>
      </c>
      <c r="BI65" s="40">
        <f t="shared" si="37"/>
        <v>-10</v>
      </c>
      <c r="BJ65" s="40">
        <f t="shared" si="37"/>
        <v>-10</v>
      </c>
      <c r="BK65" s="40">
        <f t="shared" si="37"/>
        <v>-10</v>
      </c>
      <c r="BL65" s="40">
        <f t="shared" si="37"/>
        <v>-10</v>
      </c>
    </row>
    <row r="66" spans="6:64" ht="23.4" x14ac:dyDescent="0.45"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AA66" s="4" t="s">
        <v>4</v>
      </c>
      <c r="AB66" s="40">
        <f>MAX(AB64+AB65,0)</f>
        <v>10</v>
      </c>
      <c r="AC66" s="40">
        <f t="shared" ref="AC66:BL66" si="38">MAX(AC64+AC65,0)</f>
        <v>15</v>
      </c>
      <c r="AD66" s="40">
        <f t="shared" si="38"/>
        <v>20</v>
      </c>
      <c r="AE66" s="40">
        <f t="shared" si="38"/>
        <v>25</v>
      </c>
      <c r="AF66" s="40">
        <f t="shared" si="38"/>
        <v>30</v>
      </c>
      <c r="AG66" s="40">
        <f t="shared" si="38"/>
        <v>35</v>
      </c>
      <c r="AH66" s="40">
        <f t="shared" si="38"/>
        <v>40</v>
      </c>
      <c r="AI66" s="40">
        <f t="shared" si="38"/>
        <v>45</v>
      </c>
      <c r="AJ66" s="40">
        <f t="shared" si="38"/>
        <v>50</v>
      </c>
      <c r="AK66" s="40">
        <f t="shared" si="38"/>
        <v>55</v>
      </c>
      <c r="AL66" s="40">
        <f t="shared" si="38"/>
        <v>60</v>
      </c>
      <c r="AM66" s="40">
        <f t="shared" si="38"/>
        <v>65</v>
      </c>
      <c r="AN66" s="40">
        <f t="shared" si="38"/>
        <v>70</v>
      </c>
      <c r="AO66" s="40">
        <f t="shared" si="38"/>
        <v>75</v>
      </c>
      <c r="AP66" s="40">
        <f t="shared" si="38"/>
        <v>80</v>
      </c>
      <c r="AQ66" s="40">
        <f t="shared" si="38"/>
        <v>85</v>
      </c>
      <c r="AR66" s="40">
        <f t="shared" si="38"/>
        <v>90</v>
      </c>
      <c r="AS66" s="40">
        <f t="shared" si="38"/>
        <v>95</v>
      </c>
      <c r="AT66" s="40">
        <f t="shared" si="38"/>
        <v>100</v>
      </c>
      <c r="AU66" s="40">
        <f t="shared" si="38"/>
        <v>105</v>
      </c>
      <c r="AV66" s="40">
        <f t="shared" si="38"/>
        <v>110</v>
      </c>
      <c r="AW66" s="40">
        <f t="shared" si="38"/>
        <v>115</v>
      </c>
      <c r="AX66" s="40">
        <f t="shared" si="38"/>
        <v>120</v>
      </c>
      <c r="AY66" s="40">
        <f t="shared" si="38"/>
        <v>125</v>
      </c>
      <c r="AZ66" s="40">
        <f t="shared" si="38"/>
        <v>130</v>
      </c>
      <c r="BA66" s="40">
        <f t="shared" si="38"/>
        <v>135</v>
      </c>
      <c r="BB66" s="40">
        <f t="shared" si="38"/>
        <v>140</v>
      </c>
      <c r="BC66" s="40">
        <f t="shared" si="38"/>
        <v>145</v>
      </c>
      <c r="BD66" s="40">
        <f t="shared" si="38"/>
        <v>150</v>
      </c>
      <c r="BE66" s="40">
        <f t="shared" si="38"/>
        <v>155</v>
      </c>
      <c r="BF66" s="40">
        <f t="shared" si="38"/>
        <v>160</v>
      </c>
      <c r="BG66" s="40">
        <f t="shared" si="38"/>
        <v>165</v>
      </c>
      <c r="BH66" s="40">
        <f t="shared" si="38"/>
        <v>170</v>
      </c>
      <c r="BI66" s="40">
        <f t="shared" si="38"/>
        <v>175</v>
      </c>
      <c r="BJ66" s="40">
        <f t="shared" si="38"/>
        <v>180</v>
      </c>
      <c r="BK66" s="40">
        <f t="shared" si="38"/>
        <v>185</v>
      </c>
      <c r="BL66" s="40">
        <f t="shared" si="38"/>
        <v>190</v>
      </c>
    </row>
    <row r="67" spans="6:64" x14ac:dyDescent="0.3">
      <c r="AA67" s="4" t="s">
        <v>5</v>
      </c>
      <c r="AB67" s="40">
        <f t="shared" ref="AB67:BL67" si="39">-AB66*$D$13</f>
        <v>-1.25</v>
      </c>
      <c r="AC67" s="40">
        <f t="shared" si="39"/>
        <v>-1.875</v>
      </c>
      <c r="AD67" s="40">
        <f t="shared" si="39"/>
        <v>-2.5</v>
      </c>
      <c r="AE67" s="40">
        <f t="shared" si="39"/>
        <v>-3.125</v>
      </c>
      <c r="AF67" s="40">
        <f t="shared" si="39"/>
        <v>-3.75</v>
      </c>
      <c r="AG67" s="40">
        <f t="shared" si="39"/>
        <v>-4.375</v>
      </c>
      <c r="AH67" s="40">
        <f t="shared" si="39"/>
        <v>-5</v>
      </c>
      <c r="AI67" s="40">
        <f t="shared" si="39"/>
        <v>-5.625</v>
      </c>
      <c r="AJ67" s="40">
        <f t="shared" si="39"/>
        <v>-6.25</v>
      </c>
      <c r="AK67" s="40">
        <f t="shared" si="39"/>
        <v>-6.875</v>
      </c>
      <c r="AL67" s="40">
        <f t="shared" si="39"/>
        <v>-7.5</v>
      </c>
      <c r="AM67" s="40">
        <f t="shared" si="39"/>
        <v>-8.125</v>
      </c>
      <c r="AN67" s="40">
        <f t="shared" si="39"/>
        <v>-8.75</v>
      </c>
      <c r="AO67" s="40">
        <f t="shared" si="39"/>
        <v>-9.375</v>
      </c>
      <c r="AP67" s="40">
        <f t="shared" si="39"/>
        <v>-10</v>
      </c>
      <c r="AQ67" s="40">
        <f t="shared" si="39"/>
        <v>-10.625</v>
      </c>
      <c r="AR67" s="40">
        <f t="shared" si="39"/>
        <v>-11.25</v>
      </c>
      <c r="AS67" s="40">
        <f t="shared" si="39"/>
        <v>-11.875</v>
      </c>
      <c r="AT67" s="40">
        <f t="shared" si="39"/>
        <v>-12.5</v>
      </c>
      <c r="AU67" s="40">
        <f t="shared" si="39"/>
        <v>-13.125</v>
      </c>
      <c r="AV67" s="40">
        <f t="shared" si="39"/>
        <v>-13.75</v>
      </c>
      <c r="AW67" s="40">
        <f t="shared" si="39"/>
        <v>-14.375</v>
      </c>
      <c r="AX67" s="40">
        <f t="shared" si="39"/>
        <v>-15</v>
      </c>
      <c r="AY67" s="40">
        <f t="shared" si="39"/>
        <v>-15.625</v>
      </c>
      <c r="AZ67" s="40">
        <f t="shared" si="39"/>
        <v>-16.25</v>
      </c>
      <c r="BA67" s="40">
        <f t="shared" si="39"/>
        <v>-16.875</v>
      </c>
      <c r="BB67" s="40">
        <f t="shared" si="39"/>
        <v>-17.5</v>
      </c>
      <c r="BC67" s="40">
        <f t="shared" si="39"/>
        <v>-18.125</v>
      </c>
      <c r="BD67" s="40">
        <f t="shared" si="39"/>
        <v>-18.75</v>
      </c>
      <c r="BE67" s="40">
        <f t="shared" si="39"/>
        <v>-19.375</v>
      </c>
      <c r="BF67" s="40">
        <f t="shared" si="39"/>
        <v>-20</v>
      </c>
      <c r="BG67" s="40">
        <f t="shared" si="39"/>
        <v>-20.625</v>
      </c>
      <c r="BH67" s="40">
        <f t="shared" si="39"/>
        <v>-21.25</v>
      </c>
      <c r="BI67" s="40">
        <f t="shared" si="39"/>
        <v>-21.875</v>
      </c>
      <c r="BJ67" s="40">
        <f t="shared" si="39"/>
        <v>-22.5</v>
      </c>
      <c r="BK67" s="40">
        <f t="shared" si="39"/>
        <v>-23.125</v>
      </c>
      <c r="BL67" s="40">
        <f t="shared" si="39"/>
        <v>-23.75</v>
      </c>
    </row>
    <row r="68" spans="6:64" x14ac:dyDescent="0.3">
      <c r="AA68" s="4" t="s">
        <v>6</v>
      </c>
      <c r="AB68" s="40">
        <f>-AB66*$D$11</f>
        <v>-2</v>
      </c>
      <c r="AC68" s="40">
        <f t="shared" ref="AC68:BL68" si="40">-AC66*$D$11</f>
        <v>-3</v>
      </c>
      <c r="AD68" s="40">
        <f t="shared" si="40"/>
        <v>-4</v>
      </c>
      <c r="AE68" s="40">
        <f t="shared" si="40"/>
        <v>-5</v>
      </c>
      <c r="AF68" s="40">
        <f t="shared" si="40"/>
        <v>-6</v>
      </c>
      <c r="AG68" s="40">
        <f t="shared" si="40"/>
        <v>-7</v>
      </c>
      <c r="AH68" s="40">
        <f t="shared" si="40"/>
        <v>-8</v>
      </c>
      <c r="AI68" s="40">
        <f t="shared" si="40"/>
        <v>-9</v>
      </c>
      <c r="AJ68" s="40">
        <f t="shared" si="40"/>
        <v>-10</v>
      </c>
      <c r="AK68" s="40">
        <f t="shared" si="40"/>
        <v>-11</v>
      </c>
      <c r="AL68" s="40">
        <f t="shared" si="40"/>
        <v>-12</v>
      </c>
      <c r="AM68" s="40">
        <f t="shared" si="40"/>
        <v>-13</v>
      </c>
      <c r="AN68" s="40">
        <f t="shared" si="40"/>
        <v>-14</v>
      </c>
      <c r="AO68" s="40">
        <f t="shared" si="40"/>
        <v>-15</v>
      </c>
      <c r="AP68" s="40">
        <f t="shared" si="40"/>
        <v>-16</v>
      </c>
      <c r="AQ68" s="40">
        <f t="shared" si="40"/>
        <v>-17</v>
      </c>
      <c r="AR68" s="40">
        <f t="shared" si="40"/>
        <v>-18</v>
      </c>
      <c r="AS68" s="40">
        <f t="shared" si="40"/>
        <v>-19</v>
      </c>
      <c r="AT68" s="40">
        <f t="shared" si="40"/>
        <v>-20</v>
      </c>
      <c r="AU68" s="40">
        <f t="shared" si="40"/>
        <v>-21</v>
      </c>
      <c r="AV68" s="40">
        <f t="shared" si="40"/>
        <v>-22</v>
      </c>
      <c r="AW68" s="40">
        <f t="shared" si="40"/>
        <v>-23</v>
      </c>
      <c r="AX68" s="40">
        <f t="shared" si="40"/>
        <v>-24</v>
      </c>
      <c r="AY68" s="40">
        <f t="shared" si="40"/>
        <v>-25</v>
      </c>
      <c r="AZ68" s="40">
        <f t="shared" si="40"/>
        <v>-26</v>
      </c>
      <c r="BA68" s="40">
        <f t="shared" si="40"/>
        <v>-27</v>
      </c>
      <c r="BB68" s="40">
        <f t="shared" si="40"/>
        <v>-28</v>
      </c>
      <c r="BC68" s="40">
        <f t="shared" si="40"/>
        <v>-29</v>
      </c>
      <c r="BD68" s="40">
        <f t="shared" si="40"/>
        <v>-30</v>
      </c>
      <c r="BE68" s="40">
        <f t="shared" si="40"/>
        <v>-31</v>
      </c>
      <c r="BF68" s="40">
        <f t="shared" si="40"/>
        <v>-32</v>
      </c>
      <c r="BG68" s="40">
        <f t="shared" si="40"/>
        <v>-33</v>
      </c>
      <c r="BH68" s="40">
        <f t="shared" si="40"/>
        <v>-34</v>
      </c>
      <c r="BI68" s="40">
        <f t="shared" si="40"/>
        <v>-35</v>
      </c>
      <c r="BJ68" s="40">
        <f t="shared" si="40"/>
        <v>-36</v>
      </c>
      <c r="BK68" s="40">
        <f t="shared" si="40"/>
        <v>-37</v>
      </c>
      <c r="BL68" s="40">
        <f t="shared" si="40"/>
        <v>-38</v>
      </c>
    </row>
    <row r="69" spans="6:64" x14ac:dyDescent="0.3">
      <c r="AA69" s="4" t="s">
        <v>21</v>
      </c>
      <c r="AB69" s="40">
        <f t="shared" ref="AB69:BL69" si="41">-$D$8*$D$9</f>
        <v>-30</v>
      </c>
      <c r="AC69" s="40">
        <f t="shared" si="41"/>
        <v>-30</v>
      </c>
      <c r="AD69" s="40">
        <f t="shared" si="41"/>
        <v>-30</v>
      </c>
      <c r="AE69" s="40">
        <f t="shared" si="41"/>
        <v>-30</v>
      </c>
      <c r="AF69" s="40">
        <f t="shared" si="41"/>
        <v>-30</v>
      </c>
      <c r="AG69" s="40">
        <f t="shared" si="41"/>
        <v>-30</v>
      </c>
      <c r="AH69" s="40">
        <f t="shared" si="41"/>
        <v>-30</v>
      </c>
      <c r="AI69" s="40">
        <f t="shared" si="41"/>
        <v>-30</v>
      </c>
      <c r="AJ69" s="40">
        <f t="shared" si="41"/>
        <v>-30</v>
      </c>
      <c r="AK69" s="40">
        <f t="shared" si="41"/>
        <v>-30</v>
      </c>
      <c r="AL69" s="40">
        <f t="shared" si="41"/>
        <v>-30</v>
      </c>
      <c r="AM69" s="40">
        <f t="shared" si="41"/>
        <v>-30</v>
      </c>
      <c r="AN69" s="40">
        <f t="shared" si="41"/>
        <v>-30</v>
      </c>
      <c r="AO69" s="40">
        <f t="shared" si="41"/>
        <v>-30</v>
      </c>
      <c r="AP69" s="40">
        <f t="shared" si="41"/>
        <v>-30</v>
      </c>
      <c r="AQ69" s="40">
        <f t="shared" si="41"/>
        <v>-30</v>
      </c>
      <c r="AR69" s="40">
        <f t="shared" si="41"/>
        <v>-30</v>
      </c>
      <c r="AS69" s="40">
        <f t="shared" si="41"/>
        <v>-30</v>
      </c>
      <c r="AT69" s="40">
        <f t="shared" si="41"/>
        <v>-30</v>
      </c>
      <c r="AU69" s="40">
        <f t="shared" si="41"/>
        <v>-30</v>
      </c>
      <c r="AV69" s="40">
        <f t="shared" si="41"/>
        <v>-30</v>
      </c>
      <c r="AW69" s="40">
        <f t="shared" si="41"/>
        <v>-30</v>
      </c>
      <c r="AX69" s="40">
        <f t="shared" si="41"/>
        <v>-30</v>
      </c>
      <c r="AY69" s="40">
        <f t="shared" si="41"/>
        <v>-30</v>
      </c>
      <c r="AZ69" s="40">
        <f t="shared" si="41"/>
        <v>-30</v>
      </c>
      <c r="BA69" s="40">
        <f t="shared" si="41"/>
        <v>-30</v>
      </c>
      <c r="BB69" s="40">
        <f t="shared" si="41"/>
        <v>-30</v>
      </c>
      <c r="BC69" s="40">
        <f t="shared" si="41"/>
        <v>-30</v>
      </c>
      <c r="BD69" s="40">
        <f t="shared" si="41"/>
        <v>-30</v>
      </c>
      <c r="BE69" s="40">
        <f t="shared" si="41"/>
        <v>-30</v>
      </c>
      <c r="BF69" s="40">
        <f t="shared" si="41"/>
        <v>-30</v>
      </c>
      <c r="BG69" s="40">
        <f t="shared" si="41"/>
        <v>-30</v>
      </c>
      <c r="BH69" s="40">
        <f t="shared" si="41"/>
        <v>-30</v>
      </c>
      <c r="BI69" s="40">
        <f t="shared" si="41"/>
        <v>-30</v>
      </c>
      <c r="BJ69" s="40">
        <f t="shared" si="41"/>
        <v>-30</v>
      </c>
      <c r="BK69" s="40">
        <f t="shared" si="41"/>
        <v>-30</v>
      </c>
      <c r="BL69" s="40">
        <f t="shared" si="41"/>
        <v>-30</v>
      </c>
    </row>
    <row r="70" spans="6:64" x14ac:dyDescent="0.3">
      <c r="AA70" s="4" t="s">
        <v>0</v>
      </c>
      <c r="AB70" s="40">
        <f>SUM(AB66:AB69)</f>
        <v>-23.25</v>
      </c>
      <c r="AC70" s="40">
        <f t="shared" ref="AC70:BL70" si="42">SUM(AC66:AC69)</f>
        <v>-19.875</v>
      </c>
      <c r="AD70" s="40">
        <f t="shared" si="42"/>
        <v>-16.5</v>
      </c>
      <c r="AE70" s="40">
        <f t="shared" si="42"/>
        <v>-13.125</v>
      </c>
      <c r="AF70" s="40">
        <f t="shared" si="42"/>
        <v>-9.75</v>
      </c>
      <c r="AG70" s="40">
        <f t="shared" si="42"/>
        <v>-6.375</v>
      </c>
      <c r="AH70" s="40">
        <f t="shared" si="42"/>
        <v>-3</v>
      </c>
      <c r="AI70" s="40">
        <f t="shared" si="42"/>
        <v>0.375</v>
      </c>
      <c r="AJ70" s="40">
        <f t="shared" si="42"/>
        <v>3.75</v>
      </c>
      <c r="AK70" s="40">
        <f t="shared" si="42"/>
        <v>7.125</v>
      </c>
      <c r="AL70" s="40">
        <f t="shared" si="42"/>
        <v>10.5</v>
      </c>
      <c r="AM70" s="40">
        <f t="shared" si="42"/>
        <v>13.875</v>
      </c>
      <c r="AN70" s="40">
        <f t="shared" si="42"/>
        <v>17.25</v>
      </c>
      <c r="AO70" s="40">
        <f t="shared" si="42"/>
        <v>20.625</v>
      </c>
      <c r="AP70" s="40">
        <f t="shared" si="42"/>
        <v>24</v>
      </c>
      <c r="AQ70" s="40">
        <f t="shared" si="42"/>
        <v>27.375</v>
      </c>
      <c r="AR70" s="40">
        <f t="shared" si="42"/>
        <v>30.75</v>
      </c>
      <c r="AS70" s="40">
        <f t="shared" si="42"/>
        <v>34.125</v>
      </c>
      <c r="AT70" s="40">
        <f t="shared" si="42"/>
        <v>37.5</v>
      </c>
      <c r="AU70" s="40">
        <f t="shared" si="42"/>
        <v>40.875</v>
      </c>
      <c r="AV70" s="40">
        <f t="shared" si="42"/>
        <v>44.25</v>
      </c>
      <c r="AW70" s="40">
        <f t="shared" si="42"/>
        <v>47.625</v>
      </c>
      <c r="AX70" s="40">
        <f t="shared" si="42"/>
        <v>51</v>
      </c>
      <c r="AY70" s="40">
        <f t="shared" si="42"/>
        <v>54.375</v>
      </c>
      <c r="AZ70" s="40">
        <f t="shared" si="42"/>
        <v>57.75</v>
      </c>
      <c r="BA70" s="40">
        <f t="shared" si="42"/>
        <v>61.125</v>
      </c>
      <c r="BB70" s="40">
        <f t="shared" si="42"/>
        <v>64.5</v>
      </c>
      <c r="BC70" s="40">
        <f t="shared" si="42"/>
        <v>67.875</v>
      </c>
      <c r="BD70" s="40">
        <f t="shared" si="42"/>
        <v>71.25</v>
      </c>
      <c r="BE70" s="40">
        <f t="shared" si="42"/>
        <v>74.625</v>
      </c>
      <c r="BF70" s="40">
        <f t="shared" si="42"/>
        <v>78</v>
      </c>
      <c r="BG70" s="40">
        <f t="shared" si="42"/>
        <v>81.375</v>
      </c>
      <c r="BH70" s="40">
        <f t="shared" si="42"/>
        <v>84.75</v>
      </c>
      <c r="BI70" s="40">
        <f t="shared" si="42"/>
        <v>88.125</v>
      </c>
      <c r="BJ70" s="40">
        <f t="shared" si="42"/>
        <v>91.5</v>
      </c>
      <c r="BK70" s="40">
        <f t="shared" si="42"/>
        <v>94.875</v>
      </c>
      <c r="BL70" s="40">
        <f t="shared" si="42"/>
        <v>98.25</v>
      </c>
    </row>
    <row r="71" spans="6:64" x14ac:dyDescent="0.3">
      <c r="AA71" s="4" t="s">
        <v>26</v>
      </c>
      <c r="AB71" s="40">
        <f>MIN(-AB70*$D$10,0)</f>
        <v>0</v>
      </c>
      <c r="AC71" s="40">
        <f t="shared" ref="AC71:BL71" si="43">MIN(-AC70*$D$10,0)</f>
        <v>0</v>
      </c>
      <c r="AD71" s="40">
        <f t="shared" si="43"/>
        <v>0</v>
      </c>
      <c r="AE71" s="40">
        <f t="shared" si="43"/>
        <v>0</v>
      </c>
      <c r="AF71" s="40">
        <f t="shared" si="43"/>
        <v>0</v>
      </c>
      <c r="AG71" s="40">
        <f t="shared" si="43"/>
        <v>0</v>
      </c>
      <c r="AH71" s="40">
        <f t="shared" si="43"/>
        <v>0</v>
      </c>
      <c r="AI71" s="40">
        <f t="shared" si="43"/>
        <v>-0.13124999999999998</v>
      </c>
      <c r="AJ71" s="40">
        <f t="shared" si="43"/>
        <v>-1.3125</v>
      </c>
      <c r="AK71" s="40">
        <f t="shared" si="43"/>
        <v>-2.4937499999999999</v>
      </c>
      <c r="AL71" s="40">
        <f t="shared" si="43"/>
        <v>-3.6749999999999998</v>
      </c>
      <c r="AM71" s="40">
        <f t="shared" si="43"/>
        <v>-4.8562499999999993</v>
      </c>
      <c r="AN71" s="40">
        <f t="shared" si="43"/>
        <v>-6.0374999999999996</v>
      </c>
      <c r="AO71" s="40">
        <f t="shared" si="43"/>
        <v>-7.2187499999999991</v>
      </c>
      <c r="AP71" s="40">
        <f t="shared" si="43"/>
        <v>-8.3999999999999986</v>
      </c>
      <c r="AQ71" s="40">
        <f t="shared" si="43"/>
        <v>-9.5812499999999989</v>
      </c>
      <c r="AR71" s="40">
        <f t="shared" si="43"/>
        <v>-10.762499999999999</v>
      </c>
      <c r="AS71" s="40">
        <f t="shared" si="43"/>
        <v>-11.94375</v>
      </c>
      <c r="AT71" s="40">
        <f t="shared" si="43"/>
        <v>-13.125</v>
      </c>
      <c r="AU71" s="40">
        <f t="shared" si="43"/>
        <v>-14.306249999999999</v>
      </c>
      <c r="AV71" s="40">
        <f t="shared" si="43"/>
        <v>-15.487499999999999</v>
      </c>
      <c r="AW71" s="40">
        <f t="shared" si="43"/>
        <v>-16.668749999999999</v>
      </c>
      <c r="AX71" s="40">
        <f t="shared" si="43"/>
        <v>-17.849999999999998</v>
      </c>
      <c r="AY71" s="40">
        <f t="shared" si="43"/>
        <v>-19.03125</v>
      </c>
      <c r="AZ71" s="40">
        <f t="shared" si="43"/>
        <v>-20.212499999999999</v>
      </c>
      <c r="BA71" s="40">
        <f t="shared" si="43"/>
        <v>-21.393749999999997</v>
      </c>
      <c r="BB71" s="40">
        <f t="shared" si="43"/>
        <v>-22.574999999999999</v>
      </c>
      <c r="BC71" s="40">
        <f t="shared" si="43"/>
        <v>-23.756249999999998</v>
      </c>
      <c r="BD71" s="40">
        <f t="shared" si="43"/>
        <v>-24.9375</v>
      </c>
      <c r="BE71" s="40">
        <f t="shared" si="43"/>
        <v>-26.118749999999999</v>
      </c>
      <c r="BF71" s="40">
        <f t="shared" si="43"/>
        <v>-27.299999999999997</v>
      </c>
      <c r="BG71" s="40">
        <f t="shared" si="43"/>
        <v>-28.481249999999999</v>
      </c>
      <c r="BH71" s="40">
        <f t="shared" si="43"/>
        <v>-29.662499999999998</v>
      </c>
      <c r="BI71" s="40">
        <f t="shared" si="43"/>
        <v>-30.843749999999996</v>
      </c>
      <c r="BJ71" s="40">
        <f t="shared" si="43"/>
        <v>-32.024999999999999</v>
      </c>
      <c r="BK71" s="40">
        <f t="shared" si="43"/>
        <v>-33.206249999999997</v>
      </c>
      <c r="BL71" s="40">
        <f t="shared" si="43"/>
        <v>-34.387499999999996</v>
      </c>
    </row>
    <row r="72" spans="6:64" x14ac:dyDescent="0.3">
      <c r="AA72" s="4" t="s">
        <v>27</v>
      </c>
      <c r="AB72" s="40">
        <f>$D$12</f>
        <v>5</v>
      </c>
      <c r="AC72" s="40">
        <f t="shared" ref="AC72:BL72" si="44">$D$12</f>
        <v>5</v>
      </c>
      <c r="AD72" s="40">
        <f t="shared" si="44"/>
        <v>5</v>
      </c>
      <c r="AE72" s="40">
        <f t="shared" si="44"/>
        <v>5</v>
      </c>
      <c r="AF72" s="40">
        <f t="shared" si="44"/>
        <v>5</v>
      </c>
      <c r="AG72" s="40">
        <f t="shared" si="44"/>
        <v>5</v>
      </c>
      <c r="AH72" s="40">
        <f t="shared" si="44"/>
        <v>5</v>
      </c>
      <c r="AI72" s="40">
        <f t="shared" si="44"/>
        <v>5</v>
      </c>
      <c r="AJ72" s="40">
        <f t="shared" si="44"/>
        <v>5</v>
      </c>
      <c r="AK72" s="40">
        <f t="shared" si="44"/>
        <v>5</v>
      </c>
      <c r="AL72" s="40">
        <f t="shared" si="44"/>
        <v>5</v>
      </c>
      <c r="AM72" s="40">
        <f t="shared" si="44"/>
        <v>5</v>
      </c>
      <c r="AN72" s="40">
        <f t="shared" si="44"/>
        <v>5</v>
      </c>
      <c r="AO72" s="40">
        <f t="shared" si="44"/>
        <v>5</v>
      </c>
      <c r="AP72" s="40">
        <f t="shared" si="44"/>
        <v>5</v>
      </c>
      <c r="AQ72" s="40">
        <f t="shared" si="44"/>
        <v>5</v>
      </c>
      <c r="AR72" s="40">
        <f t="shared" si="44"/>
        <v>5</v>
      </c>
      <c r="AS72" s="40">
        <f t="shared" si="44"/>
        <v>5</v>
      </c>
      <c r="AT72" s="40">
        <f t="shared" si="44"/>
        <v>5</v>
      </c>
      <c r="AU72" s="40">
        <f t="shared" si="44"/>
        <v>5</v>
      </c>
      <c r="AV72" s="40">
        <f t="shared" si="44"/>
        <v>5</v>
      </c>
      <c r="AW72" s="40">
        <f t="shared" si="44"/>
        <v>5</v>
      </c>
      <c r="AX72" s="40">
        <f t="shared" si="44"/>
        <v>5</v>
      </c>
      <c r="AY72" s="40">
        <f t="shared" si="44"/>
        <v>5</v>
      </c>
      <c r="AZ72" s="40">
        <f t="shared" si="44"/>
        <v>5</v>
      </c>
      <c r="BA72" s="40">
        <f t="shared" si="44"/>
        <v>5</v>
      </c>
      <c r="BB72" s="40">
        <f t="shared" si="44"/>
        <v>5</v>
      </c>
      <c r="BC72" s="40">
        <f t="shared" si="44"/>
        <v>5</v>
      </c>
      <c r="BD72" s="40">
        <f t="shared" si="44"/>
        <v>5</v>
      </c>
      <c r="BE72" s="40">
        <f t="shared" si="44"/>
        <v>5</v>
      </c>
      <c r="BF72" s="40">
        <f t="shared" si="44"/>
        <v>5</v>
      </c>
      <c r="BG72" s="40">
        <f t="shared" si="44"/>
        <v>5</v>
      </c>
      <c r="BH72" s="40">
        <f t="shared" si="44"/>
        <v>5</v>
      </c>
      <c r="BI72" s="40">
        <f t="shared" si="44"/>
        <v>5</v>
      </c>
      <c r="BJ72" s="40">
        <f t="shared" si="44"/>
        <v>5</v>
      </c>
      <c r="BK72" s="40">
        <f t="shared" si="44"/>
        <v>5</v>
      </c>
      <c r="BL72" s="40">
        <f t="shared" si="44"/>
        <v>5</v>
      </c>
    </row>
    <row r="73" spans="6:64" x14ac:dyDescent="0.3">
      <c r="AA73" s="4" t="s">
        <v>28</v>
      </c>
      <c r="AB73" s="40">
        <f>MIN(AB71+AB72,0)</f>
        <v>0</v>
      </c>
      <c r="AC73" s="40">
        <f t="shared" ref="AC73:BL73" si="45">MIN(AC71+AC72,0)</f>
        <v>0</v>
      </c>
      <c r="AD73" s="40">
        <f t="shared" si="45"/>
        <v>0</v>
      </c>
      <c r="AE73" s="40">
        <f t="shared" si="45"/>
        <v>0</v>
      </c>
      <c r="AF73" s="40">
        <f t="shared" si="45"/>
        <v>0</v>
      </c>
      <c r="AG73" s="40">
        <f t="shared" si="45"/>
        <v>0</v>
      </c>
      <c r="AH73" s="40">
        <f t="shared" si="45"/>
        <v>0</v>
      </c>
      <c r="AI73" s="40">
        <f t="shared" si="45"/>
        <v>0</v>
      </c>
      <c r="AJ73" s="40">
        <f t="shared" si="45"/>
        <v>0</v>
      </c>
      <c r="AK73" s="40">
        <f t="shared" si="45"/>
        <v>0</v>
      </c>
      <c r="AL73" s="40">
        <f t="shared" si="45"/>
        <v>0</v>
      </c>
      <c r="AM73" s="40">
        <f t="shared" si="45"/>
        <v>0</v>
      </c>
      <c r="AN73" s="40">
        <f t="shared" si="45"/>
        <v>-1.0374999999999996</v>
      </c>
      <c r="AO73" s="40">
        <f t="shared" si="45"/>
        <v>-2.2187499999999991</v>
      </c>
      <c r="AP73" s="40">
        <f t="shared" si="45"/>
        <v>-3.3999999999999986</v>
      </c>
      <c r="AQ73" s="40">
        <f t="shared" si="45"/>
        <v>-4.5812499999999989</v>
      </c>
      <c r="AR73" s="40">
        <f t="shared" si="45"/>
        <v>-5.7624999999999993</v>
      </c>
      <c r="AS73" s="40">
        <f t="shared" si="45"/>
        <v>-6.9437499999999996</v>
      </c>
      <c r="AT73" s="40">
        <f t="shared" si="45"/>
        <v>-8.125</v>
      </c>
      <c r="AU73" s="40">
        <f t="shared" si="45"/>
        <v>-9.3062499999999986</v>
      </c>
      <c r="AV73" s="40">
        <f t="shared" si="45"/>
        <v>-10.487499999999999</v>
      </c>
      <c r="AW73" s="40">
        <f t="shared" si="45"/>
        <v>-11.668749999999999</v>
      </c>
      <c r="AX73" s="40">
        <f t="shared" si="45"/>
        <v>-12.849999999999998</v>
      </c>
      <c r="AY73" s="40">
        <f t="shared" si="45"/>
        <v>-14.03125</v>
      </c>
      <c r="AZ73" s="40">
        <f t="shared" si="45"/>
        <v>-15.212499999999999</v>
      </c>
      <c r="BA73" s="40">
        <f t="shared" si="45"/>
        <v>-16.393749999999997</v>
      </c>
      <c r="BB73" s="40">
        <f t="shared" si="45"/>
        <v>-17.574999999999999</v>
      </c>
      <c r="BC73" s="40">
        <f t="shared" si="45"/>
        <v>-18.756249999999998</v>
      </c>
      <c r="BD73" s="40">
        <f t="shared" si="45"/>
        <v>-19.9375</v>
      </c>
      <c r="BE73" s="40">
        <f t="shared" si="45"/>
        <v>-21.118749999999999</v>
      </c>
      <c r="BF73" s="40">
        <f t="shared" si="45"/>
        <v>-22.299999999999997</v>
      </c>
      <c r="BG73" s="40">
        <f t="shared" si="45"/>
        <v>-23.481249999999999</v>
      </c>
      <c r="BH73" s="40">
        <f t="shared" si="45"/>
        <v>-24.662499999999998</v>
      </c>
      <c r="BI73" s="40">
        <f t="shared" si="45"/>
        <v>-25.843749999999996</v>
      </c>
      <c r="BJ73" s="40">
        <f t="shared" si="45"/>
        <v>-27.024999999999999</v>
      </c>
      <c r="BK73" s="40">
        <f t="shared" si="45"/>
        <v>-28.206249999999997</v>
      </c>
      <c r="BL73" s="40">
        <f t="shared" si="45"/>
        <v>-29.387499999999996</v>
      </c>
    </row>
    <row r="74" spans="6:64" x14ac:dyDescent="0.3">
      <c r="AA74" s="4" t="s">
        <v>29</v>
      </c>
      <c r="AB74" s="40">
        <f>-INDEX($E$20:$E$29,MATCH(AB64,$C$20:$C$29,1))*(AB66-AB68)</f>
        <v>-0.36</v>
      </c>
      <c r="AC74" s="40">
        <f t="shared" ref="AC74:BL74" si="46">-INDEX($E$20:$E$29,MATCH(AC64,$C$20:$C$29,1))*(AC66-AC68)</f>
        <v>-0.72</v>
      </c>
      <c r="AD74" s="40">
        <f t="shared" si="46"/>
        <v>-0.96</v>
      </c>
      <c r="AE74" s="40">
        <f t="shared" si="46"/>
        <v>-1.2</v>
      </c>
      <c r="AF74" s="40">
        <f t="shared" si="46"/>
        <v>-1.44</v>
      </c>
      <c r="AG74" s="40">
        <f t="shared" si="46"/>
        <v>-1.68</v>
      </c>
      <c r="AH74" s="40">
        <f t="shared" si="46"/>
        <v>-1.92</v>
      </c>
      <c r="AI74" s="40">
        <f t="shared" si="46"/>
        <v>-2.16</v>
      </c>
      <c r="AJ74" s="40">
        <f t="shared" si="46"/>
        <v>-2.4</v>
      </c>
      <c r="AK74" s="40">
        <f t="shared" si="46"/>
        <v>-2.64</v>
      </c>
      <c r="AL74" s="40">
        <f t="shared" si="46"/>
        <v>-2.88</v>
      </c>
      <c r="AM74" s="40">
        <f t="shared" si="46"/>
        <v>-3.12</v>
      </c>
      <c r="AN74" s="40">
        <f t="shared" si="46"/>
        <v>-3.36</v>
      </c>
      <c r="AO74" s="40">
        <f t="shared" si="46"/>
        <v>-3.6</v>
      </c>
      <c r="AP74" s="40">
        <f t="shared" si="46"/>
        <v>-3.84</v>
      </c>
      <c r="AQ74" s="40">
        <f t="shared" si="46"/>
        <v>-4.08</v>
      </c>
      <c r="AR74" s="40">
        <f t="shared" si="46"/>
        <v>-4.32</v>
      </c>
      <c r="AS74" s="40">
        <f t="shared" si="46"/>
        <v>-4.5600000000000005</v>
      </c>
      <c r="AT74" s="40">
        <f t="shared" si="46"/>
        <v>-4.8</v>
      </c>
      <c r="AU74" s="40">
        <f t="shared" si="46"/>
        <v>-5.04</v>
      </c>
      <c r="AV74" s="40">
        <f t="shared" si="46"/>
        <v>-5.28</v>
      </c>
      <c r="AW74" s="40">
        <f t="shared" si="46"/>
        <v>-5.5200000000000005</v>
      </c>
      <c r="AX74" s="40">
        <f t="shared" si="46"/>
        <v>-5.76</v>
      </c>
      <c r="AY74" s="40">
        <f t="shared" si="46"/>
        <v>-6</v>
      </c>
      <c r="AZ74" s="40">
        <f t="shared" si="46"/>
        <v>-6.24</v>
      </c>
      <c r="BA74" s="40">
        <f t="shared" si="46"/>
        <v>-6.48</v>
      </c>
      <c r="BB74" s="40">
        <f t="shared" si="46"/>
        <v>-6.72</v>
      </c>
      <c r="BC74" s="40">
        <f t="shared" si="46"/>
        <v>-6.96</v>
      </c>
      <c r="BD74" s="40">
        <f t="shared" si="46"/>
        <v>-7.2</v>
      </c>
      <c r="BE74" s="40">
        <f t="shared" si="46"/>
        <v>-7.44</v>
      </c>
      <c r="BF74" s="40">
        <f t="shared" si="46"/>
        <v>-7.68</v>
      </c>
      <c r="BG74" s="40">
        <f t="shared" si="46"/>
        <v>-7.92</v>
      </c>
      <c r="BH74" s="40">
        <f t="shared" si="46"/>
        <v>-8.16</v>
      </c>
      <c r="BI74" s="40">
        <f t="shared" si="46"/>
        <v>-8.4</v>
      </c>
      <c r="BJ74" s="40">
        <f t="shared" si="46"/>
        <v>-8.64</v>
      </c>
      <c r="BK74" s="40">
        <f t="shared" si="46"/>
        <v>-8.8800000000000008</v>
      </c>
      <c r="BL74" s="40">
        <f t="shared" si="46"/>
        <v>-9.120000000000001</v>
      </c>
    </row>
    <row r="75" spans="6:64" x14ac:dyDescent="0.3">
      <c r="AA75" s="4" t="s">
        <v>30</v>
      </c>
      <c r="AB75" s="40">
        <f>MIN(AB74*$Z$77,AB73)</f>
        <v>0</v>
      </c>
      <c r="AC75" s="40">
        <f t="shared" ref="AC75:BL75" si="47">MIN(AC74*$Z$77,AC73)</f>
        <v>0</v>
      </c>
      <c r="AD75" s="40">
        <f t="shared" si="47"/>
        <v>0</v>
      </c>
      <c r="AE75" s="40">
        <f t="shared" si="47"/>
        <v>0</v>
      </c>
      <c r="AF75" s="40">
        <f t="shared" si="47"/>
        <v>0</v>
      </c>
      <c r="AG75" s="40">
        <f t="shared" si="47"/>
        <v>0</v>
      </c>
      <c r="AH75" s="40">
        <f t="shared" si="47"/>
        <v>0</v>
      </c>
      <c r="AI75" s="40">
        <f t="shared" si="47"/>
        <v>0</v>
      </c>
      <c r="AJ75" s="40">
        <f t="shared" si="47"/>
        <v>0</v>
      </c>
      <c r="AK75" s="40">
        <f t="shared" si="47"/>
        <v>0</v>
      </c>
      <c r="AL75" s="40">
        <f t="shared" si="47"/>
        <v>0</v>
      </c>
      <c r="AM75" s="40">
        <f t="shared" si="47"/>
        <v>0</v>
      </c>
      <c r="AN75" s="40">
        <f t="shared" si="47"/>
        <v>-1.0374999999999996</v>
      </c>
      <c r="AO75" s="40">
        <f t="shared" si="47"/>
        <v>-2.2187499999999991</v>
      </c>
      <c r="AP75" s="40">
        <f t="shared" si="47"/>
        <v>-3.3999999999999986</v>
      </c>
      <c r="AQ75" s="40">
        <f t="shared" si="47"/>
        <v>-4.5812499999999989</v>
      </c>
      <c r="AR75" s="40">
        <f t="shared" si="47"/>
        <v>-5.7624999999999993</v>
      </c>
      <c r="AS75" s="40">
        <f t="shared" si="47"/>
        <v>-6.9437499999999996</v>
      </c>
      <c r="AT75" s="40">
        <f t="shared" si="47"/>
        <v>-8.125</v>
      </c>
      <c r="AU75" s="40">
        <f t="shared" si="47"/>
        <v>-9.3062499999999986</v>
      </c>
      <c r="AV75" s="40">
        <f t="shared" si="47"/>
        <v>-10.487499999999999</v>
      </c>
      <c r="AW75" s="40">
        <f t="shared" si="47"/>
        <v>-11.668749999999999</v>
      </c>
      <c r="AX75" s="40">
        <f t="shared" si="47"/>
        <v>-12.849999999999998</v>
      </c>
      <c r="AY75" s="40">
        <f t="shared" si="47"/>
        <v>-14.03125</v>
      </c>
      <c r="AZ75" s="40">
        <f t="shared" si="47"/>
        <v>-15.212499999999999</v>
      </c>
      <c r="BA75" s="40">
        <f t="shared" si="47"/>
        <v>-16.393749999999997</v>
      </c>
      <c r="BB75" s="40">
        <f t="shared" si="47"/>
        <v>-17.574999999999999</v>
      </c>
      <c r="BC75" s="40">
        <f t="shared" si="47"/>
        <v>-18.756249999999998</v>
      </c>
      <c r="BD75" s="40">
        <f t="shared" si="47"/>
        <v>-19.9375</v>
      </c>
      <c r="BE75" s="40">
        <f t="shared" si="47"/>
        <v>-21.118749999999999</v>
      </c>
      <c r="BF75" s="40">
        <f t="shared" si="47"/>
        <v>-22.299999999999997</v>
      </c>
      <c r="BG75" s="40">
        <f t="shared" si="47"/>
        <v>-23.481249999999999</v>
      </c>
      <c r="BH75" s="40">
        <f t="shared" si="47"/>
        <v>-24.662499999999998</v>
      </c>
      <c r="BI75" s="40">
        <f t="shared" si="47"/>
        <v>-25.843749999999996</v>
      </c>
      <c r="BJ75" s="40">
        <f t="shared" si="47"/>
        <v>-27.024999999999999</v>
      </c>
      <c r="BK75" s="40">
        <f t="shared" si="47"/>
        <v>-28.206249999999997</v>
      </c>
      <c r="BL75" s="40">
        <f t="shared" si="47"/>
        <v>-29.387499999999996</v>
      </c>
    </row>
    <row r="76" spans="6:64" x14ac:dyDescent="0.3">
      <c r="AA76" s="4" t="s">
        <v>33</v>
      </c>
      <c r="AB76" s="40">
        <f>AB70+AB75-AB68</f>
        <v>-21.25</v>
      </c>
      <c r="AC76" s="40">
        <f t="shared" ref="AC76:BL76" si="48">AC70+AC75-AC68</f>
        <v>-16.875</v>
      </c>
      <c r="AD76" s="40">
        <f t="shared" si="48"/>
        <v>-12.5</v>
      </c>
      <c r="AE76" s="40">
        <f t="shared" si="48"/>
        <v>-8.125</v>
      </c>
      <c r="AF76" s="40">
        <f t="shared" si="48"/>
        <v>-3.75</v>
      </c>
      <c r="AG76" s="40">
        <f t="shared" si="48"/>
        <v>0.625</v>
      </c>
      <c r="AH76" s="40">
        <f t="shared" si="48"/>
        <v>5</v>
      </c>
      <c r="AI76" s="40">
        <f t="shared" si="48"/>
        <v>9.375</v>
      </c>
      <c r="AJ76" s="40">
        <f t="shared" si="48"/>
        <v>13.75</v>
      </c>
      <c r="AK76" s="40">
        <f t="shared" si="48"/>
        <v>18.125</v>
      </c>
      <c r="AL76" s="40">
        <f t="shared" si="48"/>
        <v>22.5</v>
      </c>
      <c r="AM76" s="40">
        <f t="shared" si="48"/>
        <v>26.875</v>
      </c>
      <c r="AN76" s="40">
        <f t="shared" si="48"/>
        <v>30.212499999999999</v>
      </c>
      <c r="AO76" s="40">
        <f t="shared" si="48"/>
        <v>33.40625</v>
      </c>
      <c r="AP76" s="40">
        <f t="shared" si="48"/>
        <v>36.6</v>
      </c>
      <c r="AQ76" s="40">
        <f t="shared" si="48"/>
        <v>39.793750000000003</v>
      </c>
      <c r="AR76" s="40">
        <f t="shared" si="48"/>
        <v>42.987499999999997</v>
      </c>
      <c r="AS76" s="40">
        <f t="shared" si="48"/>
        <v>46.181249999999999</v>
      </c>
      <c r="AT76" s="40">
        <f t="shared" si="48"/>
        <v>49.375</v>
      </c>
      <c r="AU76" s="40">
        <f t="shared" si="48"/>
        <v>52.568750000000001</v>
      </c>
      <c r="AV76" s="40">
        <f t="shared" si="48"/>
        <v>55.762500000000003</v>
      </c>
      <c r="AW76" s="40">
        <f t="shared" si="48"/>
        <v>58.956249999999997</v>
      </c>
      <c r="AX76" s="40">
        <f t="shared" si="48"/>
        <v>62.150000000000006</v>
      </c>
      <c r="AY76" s="40">
        <f t="shared" si="48"/>
        <v>65.34375</v>
      </c>
      <c r="AZ76" s="40">
        <f t="shared" si="48"/>
        <v>68.537499999999994</v>
      </c>
      <c r="BA76" s="40">
        <f t="shared" si="48"/>
        <v>71.731250000000003</v>
      </c>
      <c r="BB76" s="40">
        <f t="shared" si="48"/>
        <v>74.924999999999997</v>
      </c>
      <c r="BC76" s="40">
        <f t="shared" si="48"/>
        <v>78.118750000000006</v>
      </c>
      <c r="BD76" s="40">
        <f t="shared" si="48"/>
        <v>81.3125</v>
      </c>
      <c r="BE76" s="40">
        <f t="shared" si="48"/>
        <v>84.506249999999994</v>
      </c>
      <c r="BF76" s="40">
        <f t="shared" si="48"/>
        <v>87.7</v>
      </c>
      <c r="BG76" s="40">
        <f t="shared" si="48"/>
        <v>90.893749999999997</v>
      </c>
      <c r="BH76" s="40">
        <f t="shared" si="48"/>
        <v>94.087500000000006</v>
      </c>
      <c r="BI76" s="40">
        <f t="shared" si="48"/>
        <v>97.28125</v>
      </c>
      <c r="BJ76" s="40">
        <f t="shared" si="48"/>
        <v>100.47499999999999</v>
      </c>
      <c r="BK76" s="40">
        <f t="shared" si="48"/>
        <v>103.66875</v>
      </c>
      <c r="BL76" s="40">
        <f t="shared" si="48"/>
        <v>106.86250000000001</v>
      </c>
    </row>
    <row r="77" spans="6:64" x14ac:dyDescent="0.3">
      <c r="Z77">
        <f>IF(D16="Yes",1,0)</f>
        <v>0</v>
      </c>
      <c r="AA77" s="4" t="s">
        <v>34</v>
      </c>
      <c r="AB77" s="40">
        <f t="shared" ref="AB77:BL77" si="49">-AB76*$D$14</f>
        <v>1.328125</v>
      </c>
      <c r="AC77" s="40">
        <f t="shared" si="49"/>
        <v>1.0546875</v>
      </c>
      <c r="AD77" s="40">
        <f t="shared" si="49"/>
        <v>0.78125</v>
      </c>
      <c r="AE77" s="40">
        <f t="shared" si="49"/>
        <v>0.5078125</v>
      </c>
      <c r="AF77" s="40">
        <f t="shared" si="49"/>
        <v>0.234375</v>
      </c>
      <c r="AG77" s="40">
        <f t="shared" si="49"/>
        <v>-3.90625E-2</v>
      </c>
      <c r="AH77" s="40">
        <f t="shared" si="49"/>
        <v>-0.3125</v>
      </c>
      <c r="AI77" s="40">
        <f t="shared" si="49"/>
        <v>-0.5859375</v>
      </c>
      <c r="AJ77" s="40">
        <f t="shared" si="49"/>
        <v>-0.859375</v>
      </c>
      <c r="AK77" s="40">
        <f t="shared" si="49"/>
        <v>-1.1328125</v>
      </c>
      <c r="AL77" s="40">
        <f t="shared" si="49"/>
        <v>-1.40625</v>
      </c>
      <c r="AM77" s="40">
        <f t="shared" si="49"/>
        <v>-1.6796875</v>
      </c>
      <c r="AN77" s="40">
        <f t="shared" si="49"/>
        <v>-1.8882812499999999</v>
      </c>
      <c r="AO77" s="40">
        <f t="shared" si="49"/>
        <v>-2.087890625</v>
      </c>
      <c r="AP77" s="40">
        <f t="shared" si="49"/>
        <v>-2.2875000000000001</v>
      </c>
      <c r="AQ77" s="40">
        <f t="shared" si="49"/>
        <v>-2.4871093750000002</v>
      </c>
      <c r="AR77" s="40">
        <f t="shared" si="49"/>
        <v>-2.6867187499999998</v>
      </c>
      <c r="AS77" s="40">
        <f t="shared" si="49"/>
        <v>-2.8863281249999999</v>
      </c>
      <c r="AT77" s="40">
        <f t="shared" si="49"/>
        <v>-3.0859375</v>
      </c>
      <c r="AU77" s="40">
        <f t="shared" si="49"/>
        <v>-3.2855468750000001</v>
      </c>
      <c r="AV77" s="40">
        <f t="shared" si="49"/>
        <v>-3.4851562500000002</v>
      </c>
      <c r="AW77" s="40">
        <f t="shared" si="49"/>
        <v>-3.6847656249999998</v>
      </c>
      <c r="AX77" s="40">
        <f t="shared" si="49"/>
        <v>-3.8843750000000004</v>
      </c>
      <c r="AY77" s="40">
        <f t="shared" si="49"/>
        <v>-4.083984375</v>
      </c>
      <c r="AZ77" s="40">
        <f t="shared" si="49"/>
        <v>-4.2835937499999996</v>
      </c>
      <c r="BA77" s="40">
        <f t="shared" si="49"/>
        <v>-4.4832031250000002</v>
      </c>
      <c r="BB77" s="40">
        <f t="shared" si="49"/>
        <v>-4.6828124999999998</v>
      </c>
      <c r="BC77" s="40">
        <f t="shared" si="49"/>
        <v>-4.8824218750000004</v>
      </c>
      <c r="BD77" s="40">
        <f t="shared" si="49"/>
        <v>-5.08203125</v>
      </c>
      <c r="BE77" s="40">
        <f t="shared" si="49"/>
        <v>-5.2816406249999996</v>
      </c>
      <c r="BF77" s="40">
        <f t="shared" si="49"/>
        <v>-5.4812500000000002</v>
      </c>
      <c r="BG77" s="40">
        <f t="shared" si="49"/>
        <v>-5.6808593749999998</v>
      </c>
      <c r="BH77" s="40">
        <f t="shared" si="49"/>
        <v>-5.8804687500000004</v>
      </c>
      <c r="BI77" s="40">
        <f t="shared" si="49"/>
        <v>-6.080078125</v>
      </c>
      <c r="BJ77" s="40">
        <f t="shared" si="49"/>
        <v>-6.2796874999999996</v>
      </c>
      <c r="BK77" s="40">
        <f t="shared" si="49"/>
        <v>-6.4792968750000002</v>
      </c>
      <c r="BL77" s="40">
        <f t="shared" si="49"/>
        <v>-6.6789062500000007</v>
      </c>
    </row>
    <row r="78" spans="6:64" x14ac:dyDescent="0.3">
      <c r="AA78" s="12" t="s">
        <v>35</v>
      </c>
      <c r="AB78" s="40">
        <f>AB76+AB77</f>
        <v>-19.921875</v>
      </c>
      <c r="AC78" s="40">
        <f t="shared" ref="AC78:BL78" si="50">AC76+AC77</f>
        <v>-15.8203125</v>
      </c>
      <c r="AD78" s="40">
        <f t="shared" si="50"/>
        <v>-11.71875</v>
      </c>
      <c r="AE78" s="40">
        <f t="shared" si="50"/>
        <v>-7.6171875</v>
      </c>
      <c r="AF78" s="40">
        <f t="shared" si="50"/>
        <v>-3.515625</v>
      </c>
      <c r="AG78" s="40">
        <f t="shared" si="50"/>
        <v>0.5859375</v>
      </c>
      <c r="AH78" s="40">
        <f t="shared" si="50"/>
        <v>4.6875</v>
      </c>
      <c r="AI78" s="40">
        <f t="shared" si="50"/>
        <v>8.7890625</v>
      </c>
      <c r="AJ78" s="40">
        <f t="shared" si="50"/>
        <v>12.890625</v>
      </c>
      <c r="AK78" s="40">
        <f t="shared" si="50"/>
        <v>16.9921875</v>
      </c>
      <c r="AL78" s="40">
        <f t="shared" si="50"/>
        <v>21.09375</v>
      </c>
      <c r="AM78" s="40">
        <f t="shared" si="50"/>
        <v>25.1953125</v>
      </c>
      <c r="AN78" s="40">
        <f t="shared" si="50"/>
        <v>28.32421875</v>
      </c>
      <c r="AO78" s="40">
        <f t="shared" si="50"/>
        <v>31.318359375</v>
      </c>
      <c r="AP78" s="40">
        <f t="shared" si="50"/>
        <v>34.3125</v>
      </c>
      <c r="AQ78" s="40">
        <f t="shared" si="50"/>
        <v>37.306640625</v>
      </c>
      <c r="AR78" s="40">
        <f t="shared" si="50"/>
        <v>40.30078125</v>
      </c>
      <c r="AS78" s="40">
        <f t="shared" si="50"/>
        <v>43.294921875</v>
      </c>
      <c r="AT78" s="40">
        <f t="shared" si="50"/>
        <v>46.2890625</v>
      </c>
      <c r="AU78" s="40">
        <f t="shared" si="50"/>
        <v>49.283203125</v>
      </c>
      <c r="AV78" s="40">
        <f t="shared" si="50"/>
        <v>52.27734375</v>
      </c>
      <c r="AW78" s="40">
        <f t="shared" si="50"/>
        <v>55.271484375</v>
      </c>
      <c r="AX78" s="40">
        <f t="shared" si="50"/>
        <v>58.265625000000007</v>
      </c>
      <c r="AY78" s="40">
        <f t="shared" si="50"/>
        <v>61.259765625</v>
      </c>
      <c r="AZ78" s="40">
        <f t="shared" si="50"/>
        <v>64.25390625</v>
      </c>
      <c r="BA78" s="40">
        <f t="shared" si="50"/>
        <v>67.248046875</v>
      </c>
      <c r="BB78" s="40">
        <f t="shared" si="50"/>
        <v>70.2421875</v>
      </c>
      <c r="BC78" s="40">
        <f t="shared" si="50"/>
        <v>73.236328125</v>
      </c>
      <c r="BD78" s="40">
        <f t="shared" si="50"/>
        <v>76.23046875</v>
      </c>
      <c r="BE78" s="40">
        <f t="shared" si="50"/>
        <v>79.224609375</v>
      </c>
      <c r="BF78" s="40">
        <f t="shared" si="50"/>
        <v>82.21875</v>
      </c>
      <c r="BG78" s="40">
        <f t="shared" si="50"/>
        <v>85.212890625</v>
      </c>
      <c r="BH78" s="40">
        <f t="shared" si="50"/>
        <v>88.20703125</v>
      </c>
      <c r="BI78" s="40">
        <f t="shared" si="50"/>
        <v>91.201171875</v>
      </c>
      <c r="BJ78" s="40">
        <f t="shared" si="50"/>
        <v>94.1953125</v>
      </c>
      <c r="BK78" s="40">
        <f t="shared" si="50"/>
        <v>97.189453125</v>
      </c>
      <c r="BL78" s="40">
        <f t="shared" si="50"/>
        <v>100.18359375000001</v>
      </c>
    </row>
    <row r="79" spans="6:64" x14ac:dyDescent="0.3">
      <c r="AA79" s="4" t="s">
        <v>2</v>
      </c>
      <c r="AB79" s="40">
        <f t="shared" ref="AB79:BL79" si="51">-AB78*$D$15</f>
        <v>6.97265625</v>
      </c>
      <c r="AC79" s="40">
        <f t="shared" si="51"/>
        <v>5.537109375</v>
      </c>
      <c r="AD79" s="40">
        <f t="shared" si="51"/>
        <v>4.1015625</v>
      </c>
      <c r="AE79" s="40">
        <f t="shared" si="51"/>
        <v>2.666015625</v>
      </c>
      <c r="AF79" s="40">
        <f t="shared" si="51"/>
        <v>1.23046875</v>
      </c>
      <c r="AG79" s="40">
        <f t="shared" si="51"/>
        <v>-0.205078125</v>
      </c>
      <c r="AH79" s="40">
        <f t="shared" si="51"/>
        <v>-1.640625</v>
      </c>
      <c r="AI79" s="40">
        <f t="shared" si="51"/>
        <v>-3.076171875</v>
      </c>
      <c r="AJ79" s="40">
        <f t="shared" si="51"/>
        <v>-4.51171875</v>
      </c>
      <c r="AK79" s="40">
        <f t="shared" si="51"/>
        <v>-5.947265625</v>
      </c>
      <c r="AL79" s="40">
        <f t="shared" si="51"/>
        <v>-7.3828124999999991</v>
      </c>
      <c r="AM79" s="40">
        <f t="shared" si="51"/>
        <v>-8.818359375</v>
      </c>
      <c r="AN79" s="40">
        <f t="shared" si="51"/>
        <v>-9.9134765624999996</v>
      </c>
      <c r="AO79" s="40">
        <f t="shared" si="51"/>
        <v>-10.96142578125</v>
      </c>
      <c r="AP79" s="40">
        <f t="shared" si="51"/>
        <v>-12.009374999999999</v>
      </c>
      <c r="AQ79" s="40">
        <f t="shared" si="51"/>
        <v>-13.057324218749999</v>
      </c>
      <c r="AR79" s="40">
        <f t="shared" si="51"/>
        <v>-14.105273437499999</v>
      </c>
      <c r="AS79" s="40">
        <f t="shared" si="51"/>
        <v>-15.15322265625</v>
      </c>
      <c r="AT79" s="40">
        <f t="shared" si="51"/>
        <v>-16.201171875</v>
      </c>
      <c r="AU79" s="40">
        <f t="shared" si="51"/>
        <v>-17.249121093749999</v>
      </c>
      <c r="AV79" s="40">
        <f t="shared" si="51"/>
        <v>-18.297070312499997</v>
      </c>
      <c r="AW79" s="40">
        <f t="shared" si="51"/>
        <v>-19.345019531249999</v>
      </c>
      <c r="AX79" s="40">
        <f t="shared" si="51"/>
        <v>-20.392968750000001</v>
      </c>
      <c r="AY79" s="40">
        <f t="shared" si="51"/>
        <v>-21.44091796875</v>
      </c>
      <c r="AZ79" s="40">
        <f t="shared" si="51"/>
        <v>-22.488867187499999</v>
      </c>
      <c r="BA79" s="40">
        <f t="shared" si="51"/>
        <v>-23.536816406249997</v>
      </c>
      <c r="BB79" s="40">
        <f t="shared" si="51"/>
        <v>-24.584765624999999</v>
      </c>
      <c r="BC79" s="40">
        <f t="shared" si="51"/>
        <v>-25.632714843749998</v>
      </c>
      <c r="BD79" s="40">
        <f t="shared" si="51"/>
        <v>-26.6806640625</v>
      </c>
      <c r="BE79" s="40">
        <f t="shared" si="51"/>
        <v>-27.728613281249999</v>
      </c>
      <c r="BF79" s="40">
        <f t="shared" si="51"/>
        <v>-28.776562499999997</v>
      </c>
      <c r="BG79" s="40">
        <f t="shared" si="51"/>
        <v>-29.824511718749999</v>
      </c>
      <c r="BH79" s="40">
        <f t="shared" si="51"/>
        <v>-30.872460937499998</v>
      </c>
      <c r="BI79" s="40">
        <f t="shared" si="51"/>
        <v>-31.920410156249996</v>
      </c>
      <c r="BJ79" s="40">
        <f t="shared" si="51"/>
        <v>-32.968359374999999</v>
      </c>
      <c r="BK79" s="40">
        <f t="shared" si="51"/>
        <v>-34.016308593749997</v>
      </c>
      <c r="BL79" s="40">
        <f t="shared" si="51"/>
        <v>-35.064257812500003</v>
      </c>
    </row>
    <row r="80" spans="6:64" x14ac:dyDescent="0.3">
      <c r="AA80" s="4" t="s">
        <v>36</v>
      </c>
      <c r="AB80" s="40">
        <f>AB78+AB79</f>
        <v>-12.94921875</v>
      </c>
      <c r="AC80" s="40">
        <f t="shared" ref="AC80:BL80" si="52">AC78+AC79</f>
        <v>-10.283203125</v>
      </c>
      <c r="AD80" s="40">
        <f t="shared" si="52"/>
        <v>-7.6171875</v>
      </c>
      <c r="AE80" s="40">
        <f t="shared" si="52"/>
        <v>-4.951171875</v>
      </c>
      <c r="AF80" s="40">
        <f t="shared" si="52"/>
        <v>-2.28515625</v>
      </c>
      <c r="AG80" s="40">
        <f t="shared" si="52"/>
        <v>0.380859375</v>
      </c>
      <c r="AH80" s="40">
        <f t="shared" si="52"/>
        <v>3.046875</v>
      </c>
      <c r="AI80" s="40">
        <f t="shared" si="52"/>
        <v>5.712890625</v>
      </c>
      <c r="AJ80" s="40">
        <f t="shared" si="52"/>
        <v>8.37890625</v>
      </c>
      <c r="AK80" s="40">
        <f t="shared" si="52"/>
        <v>11.044921875</v>
      </c>
      <c r="AL80" s="40">
        <f t="shared" si="52"/>
        <v>13.7109375</v>
      </c>
      <c r="AM80" s="40">
        <f t="shared" si="52"/>
        <v>16.376953125</v>
      </c>
      <c r="AN80" s="40">
        <f t="shared" si="52"/>
        <v>18.410742187499999</v>
      </c>
      <c r="AO80" s="40">
        <f t="shared" si="52"/>
        <v>20.35693359375</v>
      </c>
      <c r="AP80" s="40">
        <f t="shared" si="52"/>
        <v>22.303125000000001</v>
      </c>
      <c r="AQ80" s="40">
        <f t="shared" si="52"/>
        <v>24.249316406250003</v>
      </c>
      <c r="AR80" s="40">
        <f t="shared" si="52"/>
        <v>26.195507812500001</v>
      </c>
      <c r="AS80" s="40">
        <f t="shared" si="52"/>
        <v>28.141699218749999</v>
      </c>
      <c r="AT80" s="40">
        <f t="shared" si="52"/>
        <v>30.087890625</v>
      </c>
      <c r="AU80" s="40">
        <f t="shared" si="52"/>
        <v>32.034082031250001</v>
      </c>
      <c r="AV80" s="40">
        <f t="shared" si="52"/>
        <v>33.980273437500003</v>
      </c>
      <c r="AW80" s="40">
        <f t="shared" si="52"/>
        <v>35.926464843749997</v>
      </c>
      <c r="AX80" s="40">
        <f t="shared" si="52"/>
        <v>37.872656250000006</v>
      </c>
      <c r="AY80" s="40">
        <f t="shared" si="52"/>
        <v>39.81884765625</v>
      </c>
      <c r="AZ80" s="40">
        <f t="shared" si="52"/>
        <v>41.765039062500001</v>
      </c>
      <c r="BA80" s="40">
        <f t="shared" si="52"/>
        <v>43.711230468750003</v>
      </c>
      <c r="BB80" s="40">
        <f t="shared" si="52"/>
        <v>45.657421874999997</v>
      </c>
      <c r="BC80" s="40">
        <f t="shared" si="52"/>
        <v>47.603613281250006</v>
      </c>
      <c r="BD80" s="40">
        <f t="shared" si="52"/>
        <v>49.5498046875</v>
      </c>
      <c r="BE80" s="40">
        <f t="shared" si="52"/>
        <v>51.495996093750001</v>
      </c>
      <c r="BF80" s="40">
        <f t="shared" si="52"/>
        <v>53.442187500000003</v>
      </c>
      <c r="BG80" s="40">
        <f t="shared" si="52"/>
        <v>55.388378906249997</v>
      </c>
      <c r="BH80" s="40">
        <f t="shared" si="52"/>
        <v>57.334570312500006</v>
      </c>
      <c r="BI80" s="40">
        <f t="shared" si="52"/>
        <v>59.28076171875</v>
      </c>
      <c r="BJ80" s="40">
        <f t="shared" si="52"/>
        <v>61.226953125000001</v>
      </c>
      <c r="BK80" s="40">
        <f t="shared" si="52"/>
        <v>63.173144531250003</v>
      </c>
      <c r="BL80" s="40">
        <f t="shared" si="52"/>
        <v>65.119335937500011</v>
      </c>
    </row>
    <row r="81" spans="27:64" x14ac:dyDescent="0.3"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27:64" x14ac:dyDescent="0.3">
      <c r="AA82" s="4" t="s">
        <v>45</v>
      </c>
      <c r="AB82" s="40">
        <f>-1*(AB65+AB69)</f>
        <v>40</v>
      </c>
      <c r="AC82" s="40">
        <f t="shared" ref="AC82:BL82" si="53">-1*(AC65+AC69)</f>
        <v>40</v>
      </c>
      <c r="AD82" s="40">
        <f t="shared" si="53"/>
        <v>40</v>
      </c>
      <c r="AE82" s="40">
        <f t="shared" si="53"/>
        <v>40</v>
      </c>
      <c r="AF82" s="40">
        <f t="shared" si="53"/>
        <v>40</v>
      </c>
      <c r="AG82" s="40">
        <f t="shared" si="53"/>
        <v>40</v>
      </c>
      <c r="AH82" s="40">
        <f t="shared" si="53"/>
        <v>40</v>
      </c>
      <c r="AI82" s="40">
        <f t="shared" si="53"/>
        <v>40</v>
      </c>
      <c r="AJ82" s="40">
        <f t="shared" si="53"/>
        <v>40</v>
      </c>
      <c r="AK82" s="40">
        <f t="shared" si="53"/>
        <v>40</v>
      </c>
      <c r="AL82" s="40">
        <f t="shared" si="53"/>
        <v>40</v>
      </c>
      <c r="AM82" s="40">
        <f t="shared" si="53"/>
        <v>40</v>
      </c>
      <c r="AN82" s="40">
        <f t="shared" si="53"/>
        <v>40</v>
      </c>
      <c r="AO82" s="40">
        <f t="shared" si="53"/>
        <v>40</v>
      </c>
      <c r="AP82" s="40">
        <f t="shared" si="53"/>
        <v>40</v>
      </c>
      <c r="AQ82" s="40">
        <f t="shared" si="53"/>
        <v>40</v>
      </c>
      <c r="AR82" s="40">
        <f t="shared" si="53"/>
        <v>40</v>
      </c>
      <c r="AS82" s="40">
        <f t="shared" si="53"/>
        <v>40</v>
      </c>
      <c r="AT82" s="40">
        <f t="shared" si="53"/>
        <v>40</v>
      </c>
      <c r="AU82" s="40">
        <f t="shared" si="53"/>
        <v>40</v>
      </c>
      <c r="AV82" s="40">
        <f t="shared" si="53"/>
        <v>40</v>
      </c>
      <c r="AW82" s="40">
        <f t="shared" si="53"/>
        <v>40</v>
      </c>
      <c r="AX82" s="40">
        <f t="shared" si="53"/>
        <v>40</v>
      </c>
      <c r="AY82" s="40">
        <f t="shared" si="53"/>
        <v>40</v>
      </c>
      <c r="AZ82" s="40">
        <f t="shared" si="53"/>
        <v>40</v>
      </c>
      <c r="BA82" s="40">
        <f t="shared" si="53"/>
        <v>40</v>
      </c>
      <c r="BB82" s="40">
        <f t="shared" si="53"/>
        <v>40</v>
      </c>
      <c r="BC82" s="40">
        <f t="shared" si="53"/>
        <v>40</v>
      </c>
      <c r="BD82" s="40">
        <f t="shared" si="53"/>
        <v>40</v>
      </c>
      <c r="BE82" s="40">
        <f t="shared" si="53"/>
        <v>40</v>
      </c>
      <c r="BF82" s="40">
        <f t="shared" si="53"/>
        <v>40</v>
      </c>
      <c r="BG82" s="40">
        <f t="shared" si="53"/>
        <v>40</v>
      </c>
      <c r="BH82" s="40">
        <f t="shared" si="53"/>
        <v>40</v>
      </c>
      <c r="BI82" s="40">
        <f t="shared" si="53"/>
        <v>40</v>
      </c>
      <c r="BJ82" s="40">
        <f t="shared" si="53"/>
        <v>40</v>
      </c>
      <c r="BK82" s="40">
        <f t="shared" si="53"/>
        <v>40</v>
      </c>
      <c r="BL82" s="40">
        <f t="shared" si="53"/>
        <v>40</v>
      </c>
    </row>
    <row r="83" spans="27:64" x14ac:dyDescent="0.3">
      <c r="AA83" s="4" t="s">
        <v>37</v>
      </c>
      <c r="AB83" s="40">
        <f>-1*(AB67+AB75+AB77)</f>
        <v>-7.8125E-2</v>
      </c>
      <c r="AC83" s="40">
        <f t="shared" ref="AC83:BL83" si="54">-1*(AC67+AC75+AC77)</f>
        <v>0.8203125</v>
      </c>
      <c r="AD83" s="40">
        <f t="shared" si="54"/>
        <v>1.71875</v>
      </c>
      <c r="AE83" s="40">
        <f t="shared" si="54"/>
        <v>2.6171875</v>
      </c>
      <c r="AF83" s="40">
        <f t="shared" si="54"/>
        <v>3.515625</v>
      </c>
      <c r="AG83" s="40">
        <f t="shared" si="54"/>
        <v>4.4140625</v>
      </c>
      <c r="AH83" s="40">
        <f t="shared" si="54"/>
        <v>5.3125</v>
      </c>
      <c r="AI83" s="40">
        <f t="shared" si="54"/>
        <v>6.2109375</v>
      </c>
      <c r="AJ83" s="40">
        <f t="shared" si="54"/>
        <v>7.109375</v>
      </c>
      <c r="AK83" s="40">
        <f t="shared" si="54"/>
        <v>8.0078125</v>
      </c>
      <c r="AL83" s="40">
        <f t="shared" si="54"/>
        <v>8.90625</v>
      </c>
      <c r="AM83" s="40">
        <f t="shared" si="54"/>
        <v>9.8046875</v>
      </c>
      <c r="AN83" s="40">
        <f t="shared" si="54"/>
        <v>11.67578125</v>
      </c>
      <c r="AO83" s="40">
        <f t="shared" si="54"/>
        <v>13.681640625</v>
      </c>
      <c r="AP83" s="40">
        <f t="shared" si="54"/>
        <v>15.687499999999998</v>
      </c>
      <c r="AQ83" s="40">
        <f t="shared" si="54"/>
        <v>17.693359375</v>
      </c>
      <c r="AR83" s="40">
        <f t="shared" si="54"/>
        <v>19.69921875</v>
      </c>
      <c r="AS83" s="40">
        <f t="shared" si="54"/>
        <v>21.705078125</v>
      </c>
      <c r="AT83" s="40">
        <f t="shared" si="54"/>
        <v>23.7109375</v>
      </c>
      <c r="AU83" s="40">
        <f t="shared" si="54"/>
        <v>25.716796875</v>
      </c>
      <c r="AV83" s="40">
        <f t="shared" si="54"/>
        <v>27.722656249999996</v>
      </c>
      <c r="AW83" s="40">
        <f t="shared" si="54"/>
        <v>29.728515625</v>
      </c>
      <c r="AX83" s="40">
        <f t="shared" si="54"/>
        <v>31.734375</v>
      </c>
      <c r="AY83" s="40">
        <f t="shared" si="54"/>
        <v>33.740234375</v>
      </c>
      <c r="AZ83" s="40">
        <f t="shared" si="54"/>
        <v>35.74609375</v>
      </c>
      <c r="BA83" s="40">
        <f t="shared" si="54"/>
        <v>37.751953125</v>
      </c>
      <c r="BB83" s="40">
        <f t="shared" si="54"/>
        <v>39.7578125</v>
      </c>
      <c r="BC83" s="40">
        <f t="shared" si="54"/>
        <v>41.763671874999993</v>
      </c>
      <c r="BD83" s="40">
        <f t="shared" si="54"/>
        <v>43.76953125</v>
      </c>
      <c r="BE83" s="40">
        <f t="shared" si="54"/>
        <v>45.775390625</v>
      </c>
      <c r="BF83" s="40">
        <f t="shared" si="54"/>
        <v>47.78125</v>
      </c>
      <c r="BG83" s="40">
        <f t="shared" si="54"/>
        <v>49.787109375</v>
      </c>
      <c r="BH83" s="40">
        <f t="shared" si="54"/>
        <v>51.792968749999993</v>
      </c>
      <c r="BI83" s="40">
        <f t="shared" si="54"/>
        <v>53.798828125</v>
      </c>
      <c r="BJ83" s="40">
        <f t="shared" si="54"/>
        <v>55.8046875</v>
      </c>
      <c r="BK83" s="40">
        <f t="shared" si="54"/>
        <v>57.810546875</v>
      </c>
      <c r="BL83" s="40">
        <f t="shared" si="54"/>
        <v>59.81640625</v>
      </c>
    </row>
    <row r="84" spans="27:64" x14ac:dyDescent="0.3">
      <c r="AA84" s="4" t="s">
        <v>38</v>
      </c>
      <c r="AB84" s="40">
        <f>-1*(AB79)</f>
        <v>-6.97265625</v>
      </c>
      <c r="AC84" s="40">
        <f t="shared" ref="AC84:BL84" si="55">-1*(AC79)</f>
        <v>-5.537109375</v>
      </c>
      <c r="AD84" s="40">
        <f t="shared" si="55"/>
        <v>-4.1015625</v>
      </c>
      <c r="AE84" s="40">
        <f t="shared" si="55"/>
        <v>-2.666015625</v>
      </c>
      <c r="AF84" s="40">
        <f t="shared" si="55"/>
        <v>-1.23046875</v>
      </c>
      <c r="AG84" s="40">
        <f t="shared" si="55"/>
        <v>0.205078125</v>
      </c>
      <c r="AH84" s="40">
        <f t="shared" si="55"/>
        <v>1.640625</v>
      </c>
      <c r="AI84" s="40">
        <f t="shared" si="55"/>
        <v>3.076171875</v>
      </c>
      <c r="AJ84" s="40">
        <f t="shared" si="55"/>
        <v>4.51171875</v>
      </c>
      <c r="AK84" s="40">
        <f t="shared" si="55"/>
        <v>5.947265625</v>
      </c>
      <c r="AL84" s="40">
        <f t="shared" si="55"/>
        <v>7.3828124999999991</v>
      </c>
      <c r="AM84" s="40">
        <f t="shared" si="55"/>
        <v>8.818359375</v>
      </c>
      <c r="AN84" s="40">
        <f t="shared" si="55"/>
        <v>9.9134765624999996</v>
      </c>
      <c r="AO84" s="40">
        <f t="shared" si="55"/>
        <v>10.96142578125</v>
      </c>
      <c r="AP84" s="40">
        <f t="shared" si="55"/>
        <v>12.009374999999999</v>
      </c>
      <c r="AQ84" s="40">
        <f t="shared" si="55"/>
        <v>13.057324218749999</v>
      </c>
      <c r="AR84" s="40">
        <f t="shared" si="55"/>
        <v>14.105273437499999</v>
      </c>
      <c r="AS84" s="40">
        <f t="shared" si="55"/>
        <v>15.15322265625</v>
      </c>
      <c r="AT84" s="40">
        <f t="shared" si="55"/>
        <v>16.201171875</v>
      </c>
      <c r="AU84" s="40">
        <f t="shared" si="55"/>
        <v>17.249121093749999</v>
      </c>
      <c r="AV84" s="40">
        <f t="shared" si="55"/>
        <v>18.297070312499997</v>
      </c>
      <c r="AW84" s="40">
        <f t="shared" si="55"/>
        <v>19.345019531249999</v>
      </c>
      <c r="AX84" s="40">
        <f t="shared" si="55"/>
        <v>20.392968750000001</v>
      </c>
      <c r="AY84" s="40">
        <f t="shared" si="55"/>
        <v>21.44091796875</v>
      </c>
      <c r="AZ84" s="40">
        <f t="shared" si="55"/>
        <v>22.488867187499999</v>
      </c>
      <c r="BA84" s="40">
        <f t="shared" si="55"/>
        <v>23.536816406249997</v>
      </c>
      <c r="BB84" s="40">
        <f t="shared" si="55"/>
        <v>24.584765624999999</v>
      </c>
      <c r="BC84" s="40">
        <f t="shared" si="55"/>
        <v>25.632714843749998</v>
      </c>
      <c r="BD84" s="40">
        <f t="shared" si="55"/>
        <v>26.6806640625</v>
      </c>
      <c r="BE84" s="40">
        <f t="shared" si="55"/>
        <v>27.728613281249999</v>
      </c>
      <c r="BF84" s="40">
        <f t="shared" si="55"/>
        <v>28.776562499999997</v>
      </c>
      <c r="BG84" s="40">
        <f t="shared" si="55"/>
        <v>29.824511718749999</v>
      </c>
      <c r="BH84" s="40">
        <f t="shared" si="55"/>
        <v>30.872460937499998</v>
      </c>
      <c r="BI84" s="40">
        <f t="shared" si="55"/>
        <v>31.920410156249996</v>
      </c>
      <c r="BJ84" s="40">
        <f t="shared" si="55"/>
        <v>32.968359374999999</v>
      </c>
      <c r="BK84" s="40">
        <f t="shared" si="55"/>
        <v>34.016308593749997</v>
      </c>
      <c r="BL84" s="40">
        <f t="shared" si="55"/>
        <v>35.064257812500003</v>
      </c>
    </row>
    <row r="85" spans="27:64" x14ac:dyDescent="0.3">
      <c r="AA85" s="4" t="s">
        <v>39</v>
      </c>
      <c r="AB85" s="40">
        <f>AB80</f>
        <v>-12.94921875</v>
      </c>
      <c r="AC85" s="40">
        <f t="shared" ref="AC85:BL85" si="56">AC80</f>
        <v>-10.283203125</v>
      </c>
      <c r="AD85" s="40">
        <f t="shared" si="56"/>
        <v>-7.6171875</v>
      </c>
      <c r="AE85" s="40">
        <f t="shared" si="56"/>
        <v>-4.951171875</v>
      </c>
      <c r="AF85" s="40">
        <f t="shared" si="56"/>
        <v>-2.28515625</v>
      </c>
      <c r="AG85" s="40">
        <f t="shared" si="56"/>
        <v>0.380859375</v>
      </c>
      <c r="AH85" s="40">
        <f t="shared" si="56"/>
        <v>3.046875</v>
      </c>
      <c r="AI85" s="40">
        <f t="shared" si="56"/>
        <v>5.712890625</v>
      </c>
      <c r="AJ85" s="40">
        <f t="shared" si="56"/>
        <v>8.37890625</v>
      </c>
      <c r="AK85" s="40">
        <f t="shared" si="56"/>
        <v>11.044921875</v>
      </c>
      <c r="AL85" s="40">
        <f t="shared" si="56"/>
        <v>13.7109375</v>
      </c>
      <c r="AM85" s="40">
        <f t="shared" si="56"/>
        <v>16.376953125</v>
      </c>
      <c r="AN85" s="40">
        <f t="shared" si="56"/>
        <v>18.410742187499999</v>
      </c>
      <c r="AO85" s="40">
        <f t="shared" si="56"/>
        <v>20.35693359375</v>
      </c>
      <c r="AP85" s="40">
        <f t="shared" si="56"/>
        <v>22.303125000000001</v>
      </c>
      <c r="AQ85" s="40">
        <f t="shared" si="56"/>
        <v>24.249316406250003</v>
      </c>
      <c r="AR85" s="40">
        <f t="shared" si="56"/>
        <v>26.195507812500001</v>
      </c>
      <c r="AS85" s="40">
        <f t="shared" si="56"/>
        <v>28.141699218749999</v>
      </c>
      <c r="AT85" s="40">
        <f t="shared" si="56"/>
        <v>30.087890625</v>
      </c>
      <c r="AU85" s="40">
        <f t="shared" si="56"/>
        <v>32.034082031250001</v>
      </c>
      <c r="AV85" s="40">
        <f t="shared" si="56"/>
        <v>33.980273437500003</v>
      </c>
      <c r="AW85" s="40">
        <f t="shared" si="56"/>
        <v>35.926464843749997</v>
      </c>
      <c r="AX85" s="40">
        <f t="shared" si="56"/>
        <v>37.872656250000006</v>
      </c>
      <c r="AY85" s="40">
        <f t="shared" si="56"/>
        <v>39.81884765625</v>
      </c>
      <c r="AZ85" s="40">
        <f t="shared" si="56"/>
        <v>41.765039062500001</v>
      </c>
      <c r="BA85" s="40">
        <f t="shared" si="56"/>
        <v>43.711230468750003</v>
      </c>
      <c r="BB85" s="40">
        <f t="shared" si="56"/>
        <v>45.657421874999997</v>
      </c>
      <c r="BC85" s="40">
        <f t="shared" si="56"/>
        <v>47.603613281250006</v>
      </c>
      <c r="BD85" s="40">
        <f t="shared" si="56"/>
        <v>49.5498046875</v>
      </c>
      <c r="BE85" s="40">
        <f t="shared" si="56"/>
        <v>51.495996093750001</v>
      </c>
      <c r="BF85" s="40">
        <f t="shared" si="56"/>
        <v>53.442187500000003</v>
      </c>
      <c r="BG85" s="40">
        <f t="shared" si="56"/>
        <v>55.388378906249997</v>
      </c>
      <c r="BH85" s="40">
        <f t="shared" si="56"/>
        <v>57.334570312500006</v>
      </c>
      <c r="BI85" s="40">
        <f t="shared" si="56"/>
        <v>59.28076171875</v>
      </c>
      <c r="BJ85" s="40">
        <f t="shared" si="56"/>
        <v>61.226953125000001</v>
      </c>
      <c r="BK85" s="40">
        <f t="shared" si="56"/>
        <v>63.173144531250003</v>
      </c>
      <c r="BL85" s="40">
        <f t="shared" si="56"/>
        <v>65.119335937500011</v>
      </c>
    </row>
    <row r="86" spans="27:64" x14ac:dyDescent="0.3">
      <c r="AB86" s="42">
        <f>SUM(AB82:AB85)</f>
        <v>20</v>
      </c>
      <c r="AC86" s="42">
        <f t="shared" ref="AC86:BL86" si="57">SUM(AC82:AC85)</f>
        <v>25</v>
      </c>
      <c r="AD86" s="42">
        <f t="shared" si="57"/>
        <v>30</v>
      </c>
      <c r="AE86" s="42">
        <f t="shared" si="57"/>
        <v>35</v>
      </c>
      <c r="AF86" s="42">
        <f t="shared" si="57"/>
        <v>40</v>
      </c>
      <c r="AG86" s="42">
        <f t="shared" si="57"/>
        <v>45</v>
      </c>
      <c r="AH86" s="42">
        <f t="shared" si="57"/>
        <v>50</v>
      </c>
      <c r="AI86" s="42">
        <f t="shared" si="57"/>
        <v>55</v>
      </c>
      <c r="AJ86" s="42">
        <f t="shared" si="57"/>
        <v>60</v>
      </c>
      <c r="AK86" s="42">
        <f t="shared" si="57"/>
        <v>65</v>
      </c>
      <c r="AL86" s="42">
        <f t="shared" si="57"/>
        <v>70</v>
      </c>
      <c r="AM86" s="42">
        <f t="shared" si="57"/>
        <v>75</v>
      </c>
      <c r="AN86" s="42">
        <f t="shared" si="57"/>
        <v>80</v>
      </c>
      <c r="AO86" s="42">
        <f t="shared" si="57"/>
        <v>85</v>
      </c>
      <c r="AP86" s="42">
        <f t="shared" si="57"/>
        <v>90</v>
      </c>
      <c r="AQ86" s="42">
        <f t="shared" si="57"/>
        <v>95</v>
      </c>
      <c r="AR86" s="42">
        <f t="shared" si="57"/>
        <v>100</v>
      </c>
      <c r="AS86" s="42">
        <f t="shared" si="57"/>
        <v>105</v>
      </c>
      <c r="AT86" s="42">
        <f t="shared" si="57"/>
        <v>110</v>
      </c>
      <c r="AU86" s="42">
        <f t="shared" si="57"/>
        <v>115</v>
      </c>
      <c r="AV86" s="42">
        <f t="shared" si="57"/>
        <v>120</v>
      </c>
      <c r="AW86" s="42">
        <f t="shared" si="57"/>
        <v>125</v>
      </c>
      <c r="AX86" s="42">
        <f t="shared" si="57"/>
        <v>130</v>
      </c>
      <c r="AY86" s="42">
        <f t="shared" si="57"/>
        <v>135</v>
      </c>
      <c r="AZ86" s="42">
        <f t="shared" si="57"/>
        <v>140</v>
      </c>
      <c r="BA86" s="42">
        <f t="shared" si="57"/>
        <v>145</v>
      </c>
      <c r="BB86" s="42">
        <f t="shared" si="57"/>
        <v>150</v>
      </c>
      <c r="BC86" s="42">
        <f t="shared" si="57"/>
        <v>155</v>
      </c>
      <c r="BD86" s="42">
        <f t="shared" si="57"/>
        <v>160</v>
      </c>
      <c r="BE86" s="42">
        <f t="shared" si="57"/>
        <v>165</v>
      </c>
      <c r="BF86" s="42">
        <f t="shared" si="57"/>
        <v>170</v>
      </c>
      <c r="BG86" s="42">
        <f t="shared" si="57"/>
        <v>175</v>
      </c>
      <c r="BH86" s="42">
        <f t="shared" si="57"/>
        <v>180</v>
      </c>
      <c r="BI86" s="42">
        <f t="shared" si="57"/>
        <v>185</v>
      </c>
      <c r="BJ86" s="42">
        <f t="shared" si="57"/>
        <v>190</v>
      </c>
      <c r="BK86" s="42">
        <f t="shared" si="57"/>
        <v>195</v>
      </c>
      <c r="BL86" s="42">
        <f t="shared" si="57"/>
        <v>200</v>
      </c>
    </row>
    <row r="87" spans="27:64" x14ac:dyDescent="0.3">
      <c r="AA87" s="4" t="s">
        <v>40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27:64" x14ac:dyDescent="0.3">
      <c r="AA88" s="4" t="s">
        <v>41</v>
      </c>
      <c r="AB88" s="7">
        <f t="shared" ref="AB88:AC88" si="58">100%-AB89-AB90</f>
        <v>1.3525390625</v>
      </c>
      <c r="AC88" s="7">
        <f t="shared" si="58"/>
        <v>1.188671875</v>
      </c>
      <c r="AD88" s="7">
        <f>100%-AD89-AD90</f>
        <v>1.0794270833333333</v>
      </c>
      <c r="AE88" s="7">
        <f t="shared" ref="AE88:BL88" si="59">100%-AE89-AE90</f>
        <v>1.0013950892857142</v>
      </c>
      <c r="AF88" s="7">
        <f t="shared" si="59"/>
        <v>0.94287109375</v>
      </c>
      <c r="AG88" s="7">
        <f t="shared" si="59"/>
        <v>0.89735243055555558</v>
      </c>
      <c r="AH88" s="7">
        <f t="shared" si="59"/>
        <v>0.86093750000000002</v>
      </c>
      <c r="AI88" s="7">
        <f t="shared" si="59"/>
        <v>0.83114346590909094</v>
      </c>
      <c r="AJ88" s="7">
        <f t="shared" si="59"/>
        <v>0.80631510416666663</v>
      </c>
      <c r="AK88" s="7">
        <f t="shared" si="59"/>
        <v>0.78530649038461531</v>
      </c>
      <c r="AL88" s="7">
        <f t="shared" si="59"/>
        <v>0.76729910714285721</v>
      </c>
      <c r="AM88" s="7">
        <f t="shared" si="59"/>
        <v>0.75169270833333335</v>
      </c>
      <c r="AN88" s="7">
        <f t="shared" si="59"/>
        <v>0.73013427734375003</v>
      </c>
      <c r="AO88" s="7">
        <f t="shared" si="59"/>
        <v>0.71008157169117658</v>
      </c>
      <c r="AP88" s="7">
        <f t="shared" si="59"/>
        <v>0.69225694444444441</v>
      </c>
      <c r="AQ88" s="7">
        <f t="shared" si="59"/>
        <v>0.67630859374999996</v>
      </c>
      <c r="AR88" s="7">
        <f t="shared" si="59"/>
        <v>0.66195507812499998</v>
      </c>
      <c r="AS88" s="7">
        <f t="shared" si="59"/>
        <v>0.64896856398809533</v>
      </c>
      <c r="AT88" s="7">
        <f t="shared" si="59"/>
        <v>0.63716264204545459</v>
      </c>
      <c r="AU88" s="7">
        <f t="shared" si="59"/>
        <v>0.62638332201086966</v>
      </c>
      <c r="AV88" s="7">
        <f t="shared" si="59"/>
        <v>0.6165022786458334</v>
      </c>
      <c r="AW88" s="7">
        <f t="shared" si="59"/>
        <v>0.60741171874999988</v>
      </c>
      <c r="AX88" s="7">
        <f t="shared" si="59"/>
        <v>0.59902043269230765</v>
      </c>
      <c r="AY88" s="7">
        <f t="shared" si="59"/>
        <v>0.59125072337962958</v>
      </c>
      <c r="AZ88" s="7">
        <f t="shared" si="59"/>
        <v>0.58403599330357148</v>
      </c>
      <c r="BA88" s="7">
        <f t="shared" si="59"/>
        <v>0.57731883081896551</v>
      </c>
      <c r="BB88" s="7">
        <f t="shared" si="59"/>
        <v>0.57104947916666671</v>
      </c>
      <c r="BC88" s="7">
        <f t="shared" si="59"/>
        <v>0.56518460181451624</v>
      </c>
      <c r="BD88" s="7">
        <f t="shared" si="59"/>
        <v>0.55968627929687498</v>
      </c>
      <c r="BE88" s="7">
        <f t="shared" si="59"/>
        <v>0.55452118844696985</v>
      </c>
      <c r="BF88" s="7">
        <f t="shared" si="59"/>
        <v>0.54965992647058837</v>
      </c>
      <c r="BG88" s="7">
        <f t="shared" si="59"/>
        <v>0.54507645089285717</v>
      </c>
      <c r="BH88" s="7">
        <f t="shared" si="59"/>
        <v>0.54074761284722228</v>
      </c>
      <c r="BI88" s="7">
        <f t="shared" si="59"/>
        <v>0.53665276604729728</v>
      </c>
      <c r="BJ88" s="7">
        <f t="shared" si="59"/>
        <v>0.53277343750000006</v>
      </c>
      <c r="BK88" s="7">
        <f t="shared" si="59"/>
        <v>0.52909304887820519</v>
      </c>
      <c r="BL88" s="7">
        <f t="shared" si="59"/>
        <v>0.52559667968750001</v>
      </c>
    </row>
    <row r="89" spans="27:64" x14ac:dyDescent="0.3">
      <c r="AA89" s="4" t="s">
        <v>42</v>
      </c>
      <c r="AB89" s="7">
        <f>AB84/AB64</f>
        <v>-0.3486328125</v>
      </c>
      <c r="AC89" s="7">
        <f t="shared" ref="AC89:BL89" si="60">AC84/AC64</f>
        <v>-0.22148437500000001</v>
      </c>
      <c r="AD89" s="7">
        <f t="shared" si="60"/>
        <v>-0.13671875</v>
      </c>
      <c r="AE89" s="7">
        <f t="shared" si="60"/>
        <v>-7.6171875E-2</v>
      </c>
      <c r="AF89" s="7">
        <f t="shared" si="60"/>
        <v>-3.076171875E-2</v>
      </c>
      <c r="AG89" s="7">
        <f t="shared" si="60"/>
        <v>4.557291666666667E-3</v>
      </c>
      <c r="AH89" s="7">
        <f t="shared" si="60"/>
        <v>3.2812500000000001E-2</v>
      </c>
      <c r="AI89" s="7">
        <f t="shared" si="60"/>
        <v>5.5930397727272728E-2</v>
      </c>
      <c r="AJ89" s="7">
        <f t="shared" si="60"/>
        <v>7.51953125E-2</v>
      </c>
      <c r="AK89" s="7">
        <f t="shared" si="60"/>
        <v>9.1496394230769232E-2</v>
      </c>
      <c r="AL89" s="7">
        <f t="shared" si="60"/>
        <v>0.10546874999999999</v>
      </c>
      <c r="AM89" s="7">
        <f t="shared" si="60"/>
        <v>0.11757812500000001</v>
      </c>
      <c r="AN89" s="7">
        <f t="shared" si="60"/>
        <v>0.12391845703125</v>
      </c>
      <c r="AO89" s="7">
        <f t="shared" si="60"/>
        <v>0.12895795036764707</v>
      </c>
      <c r="AP89" s="7">
        <f t="shared" si="60"/>
        <v>0.13343749999999999</v>
      </c>
      <c r="AQ89" s="7">
        <f t="shared" si="60"/>
        <v>0.13744551809210526</v>
      </c>
      <c r="AR89" s="7">
        <f t="shared" si="60"/>
        <v>0.14105273437499999</v>
      </c>
      <c r="AS89" s="7">
        <f t="shared" si="60"/>
        <v>0.14431640625</v>
      </c>
      <c r="AT89" s="7">
        <f t="shared" si="60"/>
        <v>0.14728338068181818</v>
      </c>
      <c r="AU89" s="7">
        <f t="shared" si="60"/>
        <v>0.14999235733695651</v>
      </c>
      <c r="AV89" s="7">
        <f t="shared" si="60"/>
        <v>0.15247558593749996</v>
      </c>
      <c r="AW89" s="7">
        <f t="shared" si="60"/>
        <v>0.15476015625</v>
      </c>
      <c r="AX89" s="7">
        <f t="shared" si="60"/>
        <v>0.15686899038461541</v>
      </c>
      <c r="AY89" s="7">
        <f t="shared" si="60"/>
        <v>0.15882161458333333</v>
      </c>
      <c r="AZ89" s="7">
        <f t="shared" si="60"/>
        <v>0.16063476562499998</v>
      </c>
      <c r="BA89" s="7">
        <f t="shared" si="60"/>
        <v>0.16232287176724136</v>
      </c>
      <c r="BB89" s="7">
        <f t="shared" si="60"/>
        <v>0.16389843749999999</v>
      </c>
      <c r="BC89" s="7">
        <f t="shared" si="60"/>
        <v>0.16537235383064514</v>
      </c>
      <c r="BD89" s="7">
        <f t="shared" si="60"/>
        <v>0.16675415039062499</v>
      </c>
      <c r="BE89" s="7">
        <f t="shared" si="60"/>
        <v>0.16805220170454543</v>
      </c>
      <c r="BF89" s="7">
        <f t="shared" si="60"/>
        <v>0.16927389705882351</v>
      </c>
      <c r="BG89" s="7">
        <f t="shared" si="60"/>
        <v>0.17042578124999999</v>
      </c>
      <c r="BH89" s="7">
        <f t="shared" si="60"/>
        <v>0.171513671875</v>
      </c>
      <c r="BI89" s="7">
        <f t="shared" si="60"/>
        <v>0.17254275760135132</v>
      </c>
      <c r="BJ89" s="7">
        <f t="shared" si="60"/>
        <v>0.17351768092105263</v>
      </c>
      <c r="BK89" s="7">
        <f t="shared" si="60"/>
        <v>0.17444260817307691</v>
      </c>
      <c r="BL89" s="7">
        <f t="shared" si="60"/>
        <v>0.17532128906250002</v>
      </c>
    </row>
    <row r="90" spans="27:64" x14ac:dyDescent="0.3">
      <c r="AA90" s="4" t="s">
        <v>43</v>
      </c>
      <c r="AB90" s="2">
        <f>AB83/AB64</f>
        <v>-3.90625E-3</v>
      </c>
      <c r="AC90" s="2">
        <f t="shared" ref="AC90:BL90" si="61">AC83/AC64</f>
        <v>3.2812500000000001E-2</v>
      </c>
      <c r="AD90" s="2">
        <f t="shared" si="61"/>
        <v>5.7291666666666664E-2</v>
      </c>
      <c r="AE90" s="2">
        <f t="shared" si="61"/>
        <v>7.4776785714285712E-2</v>
      </c>
      <c r="AF90" s="2">
        <f t="shared" si="61"/>
        <v>8.7890625E-2</v>
      </c>
      <c r="AG90" s="2">
        <f t="shared" si="61"/>
        <v>9.8090277777777776E-2</v>
      </c>
      <c r="AH90" s="2">
        <f t="shared" si="61"/>
        <v>0.10625</v>
      </c>
      <c r="AI90" s="2">
        <f t="shared" si="61"/>
        <v>0.11292613636363637</v>
      </c>
      <c r="AJ90" s="2">
        <f t="shared" si="61"/>
        <v>0.11848958333333333</v>
      </c>
      <c r="AK90" s="2">
        <f t="shared" si="61"/>
        <v>0.12319711538461539</v>
      </c>
      <c r="AL90" s="2">
        <f t="shared" si="61"/>
        <v>0.12723214285714285</v>
      </c>
      <c r="AM90" s="2">
        <f t="shared" si="61"/>
        <v>0.13072916666666667</v>
      </c>
      <c r="AN90" s="2">
        <f t="shared" si="61"/>
        <v>0.14594726562499999</v>
      </c>
      <c r="AO90" s="2">
        <f t="shared" si="61"/>
        <v>0.16096047794117646</v>
      </c>
      <c r="AP90" s="2">
        <f t="shared" si="61"/>
        <v>0.17430555555555555</v>
      </c>
      <c r="AQ90" s="2">
        <f t="shared" si="61"/>
        <v>0.18624588815789472</v>
      </c>
      <c r="AR90" s="2">
        <f t="shared" si="61"/>
        <v>0.1969921875</v>
      </c>
      <c r="AS90" s="2">
        <f t="shared" si="61"/>
        <v>0.20671502976190476</v>
      </c>
      <c r="AT90" s="2">
        <f t="shared" si="61"/>
        <v>0.21555397727272727</v>
      </c>
      <c r="AU90" s="2">
        <f t="shared" si="61"/>
        <v>0.22362432065217391</v>
      </c>
      <c r="AV90" s="2">
        <f t="shared" si="61"/>
        <v>0.23102213541666664</v>
      </c>
      <c r="AW90" s="2">
        <f t="shared" si="61"/>
        <v>0.237828125</v>
      </c>
      <c r="AX90" s="2">
        <f t="shared" si="61"/>
        <v>0.24411057692307692</v>
      </c>
      <c r="AY90" s="2">
        <f t="shared" si="61"/>
        <v>0.24992766203703703</v>
      </c>
      <c r="AZ90" s="2">
        <f t="shared" si="61"/>
        <v>0.25532924107142857</v>
      </c>
      <c r="BA90" s="2">
        <f t="shared" si="61"/>
        <v>0.26035829741379313</v>
      </c>
      <c r="BB90" s="2">
        <f t="shared" si="61"/>
        <v>0.26505208333333335</v>
      </c>
      <c r="BC90" s="2">
        <f t="shared" si="61"/>
        <v>0.26944304435483868</v>
      </c>
      <c r="BD90" s="2">
        <f t="shared" si="61"/>
        <v>0.2735595703125</v>
      </c>
      <c r="BE90" s="2">
        <f t="shared" si="61"/>
        <v>0.27742660984848483</v>
      </c>
      <c r="BF90" s="2">
        <f t="shared" si="61"/>
        <v>0.28106617647058824</v>
      </c>
      <c r="BG90" s="2">
        <f t="shared" si="61"/>
        <v>0.28449776785714287</v>
      </c>
      <c r="BH90" s="2">
        <f t="shared" si="61"/>
        <v>0.28773871527777772</v>
      </c>
      <c r="BI90" s="2">
        <f t="shared" si="61"/>
        <v>0.29080447635135137</v>
      </c>
      <c r="BJ90" s="2">
        <f t="shared" si="61"/>
        <v>0.29370888157894737</v>
      </c>
      <c r="BK90" s="2">
        <f t="shared" si="61"/>
        <v>0.29646434294871793</v>
      </c>
      <c r="BL90" s="2">
        <f t="shared" si="61"/>
        <v>0.29908203124999999</v>
      </c>
    </row>
    <row r="92" spans="27:64" x14ac:dyDescent="0.3">
      <c r="AA92" s="4" t="s">
        <v>44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27:64" x14ac:dyDescent="0.3">
      <c r="AA93" s="4" t="s">
        <v>41</v>
      </c>
      <c r="AB93" s="7">
        <f>IF(AB85&lt;0,0,AB85/(AB70-AB67-AB68))</f>
        <v>0</v>
      </c>
      <c r="AC93" s="7">
        <f t="shared" ref="AC93:BL93" si="62">IF(AC85&lt;0,0,AC85/(AC70-AC67-AC68))</f>
        <v>0</v>
      </c>
      <c r="AD93" s="7">
        <f t="shared" si="62"/>
        <v>0</v>
      </c>
      <c r="AE93" s="7">
        <f t="shared" si="62"/>
        <v>0</v>
      </c>
      <c r="AF93" s="7">
        <f t="shared" si="62"/>
        <v>0</v>
      </c>
      <c r="AG93" s="7">
        <f t="shared" si="62"/>
        <v>7.6171875E-2</v>
      </c>
      <c r="AH93" s="7">
        <f t="shared" si="62"/>
        <v>0.3046875</v>
      </c>
      <c r="AI93" s="7">
        <f t="shared" si="62"/>
        <v>0.380859375</v>
      </c>
      <c r="AJ93" s="7">
        <f t="shared" si="62"/>
        <v>0.4189453125</v>
      </c>
      <c r="AK93" s="7">
        <f t="shared" si="62"/>
        <v>0.44179687499999998</v>
      </c>
      <c r="AL93" s="7">
        <f t="shared" si="62"/>
        <v>0.45703125</v>
      </c>
      <c r="AM93" s="7">
        <f t="shared" si="62"/>
        <v>0.46791294642857145</v>
      </c>
      <c r="AN93" s="7">
        <f t="shared" si="62"/>
        <v>0.46026855468749994</v>
      </c>
      <c r="AO93" s="7">
        <f t="shared" si="62"/>
        <v>0.45237630208333335</v>
      </c>
      <c r="AP93" s="7">
        <f t="shared" si="62"/>
        <v>0.44606250000000003</v>
      </c>
      <c r="AQ93" s="7">
        <f t="shared" si="62"/>
        <v>0.44089666193181826</v>
      </c>
      <c r="AR93" s="7">
        <f t="shared" si="62"/>
        <v>0.43659179687499999</v>
      </c>
      <c r="AS93" s="7">
        <f t="shared" si="62"/>
        <v>0.43294921874999998</v>
      </c>
      <c r="AT93" s="7">
        <f t="shared" si="62"/>
        <v>0.42982700892857145</v>
      </c>
      <c r="AU93" s="7">
        <f t="shared" si="62"/>
        <v>0.42712109375000001</v>
      </c>
      <c r="AV93" s="7">
        <f t="shared" si="62"/>
        <v>0.42475341796875005</v>
      </c>
      <c r="AW93" s="7">
        <f t="shared" si="62"/>
        <v>0.42266429227941171</v>
      </c>
      <c r="AX93" s="7">
        <f t="shared" si="62"/>
        <v>0.42080729166666675</v>
      </c>
      <c r="AY93" s="7">
        <f t="shared" si="62"/>
        <v>0.4191457648026316</v>
      </c>
      <c r="AZ93" s="7">
        <f t="shared" si="62"/>
        <v>0.41765039062500003</v>
      </c>
      <c r="BA93" s="7">
        <f t="shared" si="62"/>
        <v>0.41629743303571431</v>
      </c>
      <c r="BB93" s="7">
        <f t="shared" si="62"/>
        <v>0.41506747159090907</v>
      </c>
      <c r="BC93" s="7">
        <f t="shared" si="62"/>
        <v>0.41394446331521745</v>
      </c>
      <c r="BD93" s="7">
        <f t="shared" si="62"/>
        <v>0.41291503906249999</v>
      </c>
      <c r="BE93" s="7">
        <f t="shared" si="62"/>
        <v>0.41196796875000002</v>
      </c>
      <c r="BF93" s="7">
        <f t="shared" si="62"/>
        <v>0.41109375000000004</v>
      </c>
      <c r="BG93" s="7">
        <f t="shared" si="62"/>
        <v>0.4102842881944444</v>
      </c>
      <c r="BH93" s="7">
        <f t="shared" si="62"/>
        <v>0.40953264508928577</v>
      </c>
      <c r="BI93" s="7">
        <f t="shared" si="62"/>
        <v>0.40883283943965515</v>
      </c>
      <c r="BJ93" s="7">
        <f t="shared" si="62"/>
        <v>0.4081796875</v>
      </c>
      <c r="BK93" s="7">
        <f t="shared" si="62"/>
        <v>0.40756867439516131</v>
      </c>
      <c r="BL93" s="7">
        <f t="shared" si="62"/>
        <v>0.40699584960937507</v>
      </c>
    </row>
    <row r="94" spans="27:64" x14ac:dyDescent="0.3">
      <c r="AA94" s="4" t="s">
        <v>42</v>
      </c>
      <c r="AB94" s="7">
        <f>IF(AB84&lt;0,0,AB84/(AB70-AB67-AB68))</f>
        <v>0</v>
      </c>
      <c r="AC94" s="7">
        <f t="shared" ref="AC94:BL94" si="63">IF(AC84&lt;0,0,AC84/(AC70-AC67-AC68))</f>
        <v>0</v>
      </c>
      <c r="AD94" s="7">
        <f t="shared" si="63"/>
        <v>0</v>
      </c>
      <c r="AE94" s="7">
        <f t="shared" si="63"/>
        <v>0</v>
      </c>
      <c r="AF94" s="7">
        <f t="shared" si="63"/>
        <v>0</v>
      </c>
      <c r="AG94" s="7">
        <f t="shared" si="63"/>
        <v>4.1015625E-2</v>
      </c>
      <c r="AH94" s="7">
        <f t="shared" si="63"/>
        <v>0.1640625</v>
      </c>
      <c r="AI94" s="7">
        <f t="shared" si="63"/>
        <v>0.205078125</v>
      </c>
      <c r="AJ94" s="7">
        <f t="shared" si="63"/>
        <v>0.2255859375</v>
      </c>
      <c r="AK94" s="7">
        <f t="shared" si="63"/>
        <v>0.23789062499999999</v>
      </c>
      <c r="AL94" s="7">
        <f t="shared" si="63"/>
        <v>0.24609374999999997</v>
      </c>
      <c r="AM94" s="7">
        <f t="shared" si="63"/>
        <v>0.251953125</v>
      </c>
      <c r="AN94" s="7">
        <f t="shared" si="63"/>
        <v>0.2478369140625</v>
      </c>
      <c r="AO94" s="7">
        <f t="shared" si="63"/>
        <v>0.24358723958333334</v>
      </c>
      <c r="AP94" s="7">
        <f t="shared" si="63"/>
        <v>0.24018749999999997</v>
      </c>
      <c r="AQ94" s="7">
        <f t="shared" si="63"/>
        <v>0.23740589488636363</v>
      </c>
      <c r="AR94" s="7">
        <f t="shared" si="63"/>
        <v>0.23508789062499999</v>
      </c>
      <c r="AS94" s="7">
        <f t="shared" si="63"/>
        <v>0.23312650240384614</v>
      </c>
      <c r="AT94" s="7">
        <f t="shared" si="63"/>
        <v>0.2314453125</v>
      </c>
      <c r="AU94" s="7">
        <f t="shared" si="63"/>
        <v>0.22998828124999998</v>
      </c>
      <c r="AV94" s="7">
        <f t="shared" si="63"/>
        <v>0.22871337890624996</v>
      </c>
      <c r="AW94" s="7">
        <f t="shared" si="63"/>
        <v>0.22758846507352939</v>
      </c>
      <c r="AX94" s="7">
        <f t="shared" si="63"/>
        <v>0.22658854166666667</v>
      </c>
      <c r="AY94" s="7">
        <f t="shared" si="63"/>
        <v>0.22569387335526317</v>
      </c>
      <c r="AZ94" s="7">
        <f t="shared" si="63"/>
        <v>0.22488867187499997</v>
      </c>
      <c r="BA94" s="7">
        <f t="shared" si="63"/>
        <v>0.22416015624999996</v>
      </c>
      <c r="BB94" s="7">
        <f t="shared" si="63"/>
        <v>0.2234978693181818</v>
      </c>
      <c r="BC94" s="7">
        <f t="shared" si="63"/>
        <v>0.22289317255434782</v>
      </c>
      <c r="BD94" s="7">
        <f t="shared" si="63"/>
        <v>0.22233886718750001</v>
      </c>
      <c r="BE94" s="7">
        <f t="shared" si="63"/>
        <v>0.22182890624999999</v>
      </c>
      <c r="BF94" s="7">
        <f t="shared" si="63"/>
        <v>0.22135817307692304</v>
      </c>
      <c r="BG94" s="7">
        <f t="shared" si="63"/>
        <v>0.22092230902777776</v>
      </c>
      <c r="BH94" s="7">
        <f t="shared" si="63"/>
        <v>0.22051757812499997</v>
      </c>
      <c r="BI94" s="7">
        <f t="shared" si="63"/>
        <v>0.22014075969827585</v>
      </c>
      <c r="BJ94" s="7">
        <f t="shared" si="63"/>
        <v>0.21978906249999999</v>
      </c>
      <c r="BK94" s="7">
        <f t="shared" si="63"/>
        <v>0.21946005544354838</v>
      </c>
      <c r="BL94" s="7">
        <f t="shared" si="63"/>
        <v>0.21915161132812502</v>
      </c>
    </row>
    <row r="95" spans="27:64" x14ac:dyDescent="0.3">
      <c r="AA95" s="4" t="s">
        <v>43</v>
      </c>
      <c r="AB95" s="7">
        <f>100%-AB94-AB93</f>
        <v>1</v>
      </c>
      <c r="AC95" s="7">
        <f t="shared" ref="AC95:BL95" si="64">100%-AC94-AC93</f>
        <v>1</v>
      </c>
      <c r="AD95" s="7">
        <f t="shared" si="64"/>
        <v>1</v>
      </c>
      <c r="AE95" s="7">
        <f t="shared" si="64"/>
        <v>1</v>
      </c>
      <c r="AF95" s="7">
        <f t="shared" si="64"/>
        <v>1</v>
      </c>
      <c r="AG95" s="7">
        <f t="shared" si="64"/>
        <v>0.8828125</v>
      </c>
      <c r="AH95" s="7">
        <f t="shared" si="64"/>
        <v>0.53125</v>
      </c>
      <c r="AI95" s="7">
        <f t="shared" si="64"/>
        <v>0.4140625</v>
      </c>
      <c r="AJ95" s="7">
        <f t="shared" si="64"/>
        <v>0.35546875</v>
      </c>
      <c r="AK95" s="7">
        <f t="shared" si="64"/>
        <v>0.3203125</v>
      </c>
      <c r="AL95" s="7">
        <f t="shared" si="64"/>
        <v>0.296875</v>
      </c>
      <c r="AM95" s="7">
        <f t="shared" si="64"/>
        <v>0.28013392857142855</v>
      </c>
      <c r="AN95" s="7">
        <f t="shared" si="64"/>
        <v>0.29189453125000009</v>
      </c>
      <c r="AO95" s="7">
        <f t="shared" si="64"/>
        <v>0.30403645833333326</v>
      </c>
      <c r="AP95" s="7">
        <f t="shared" si="64"/>
        <v>0.31374999999999997</v>
      </c>
      <c r="AQ95" s="7">
        <f t="shared" si="64"/>
        <v>0.32169744318181809</v>
      </c>
      <c r="AR95" s="7">
        <f t="shared" si="64"/>
        <v>0.32832031249999999</v>
      </c>
      <c r="AS95" s="7">
        <f t="shared" si="64"/>
        <v>0.33392427884615389</v>
      </c>
      <c r="AT95" s="7">
        <f t="shared" si="64"/>
        <v>0.33872767857142855</v>
      </c>
      <c r="AU95" s="7">
        <f t="shared" si="64"/>
        <v>0.34289062499999995</v>
      </c>
      <c r="AV95" s="7">
        <f t="shared" si="64"/>
        <v>0.34653320312499997</v>
      </c>
      <c r="AW95" s="7">
        <f t="shared" si="64"/>
        <v>0.34974724264705892</v>
      </c>
      <c r="AX95" s="7">
        <f t="shared" si="64"/>
        <v>0.35260416666666661</v>
      </c>
      <c r="AY95" s="7">
        <f t="shared" si="64"/>
        <v>0.35516036184210525</v>
      </c>
      <c r="AZ95" s="7">
        <f t="shared" si="64"/>
        <v>0.35746093750000002</v>
      </c>
      <c r="BA95" s="7">
        <f t="shared" si="64"/>
        <v>0.35954241071428572</v>
      </c>
      <c r="BB95" s="7">
        <f t="shared" si="64"/>
        <v>0.36143465909090911</v>
      </c>
      <c r="BC95" s="7">
        <f t="shared" si="64"/>
        <v>0.36316236413043473</v>
      </c>
      <c r="BD95" s="7">
        <f t="shared" si="64"/>
        <v>0.36474609375000006</v>
      </c>
      <c r="BE95" s="7">
        <f t="shared" si="64"/>
        <v>0.36620312500000002</v>
      </c>
      <c r="BF95" s="7">
        <f t="shared" si="64"/>
        <v>0.36754807692307689</v>
      </c>
      <c r="BG95" s="7">
        <f t="shared" si="64"/>
        <v>0.36879340277777783</v>
      </c>
      <c r="BH95" s="7">
        <f t="shared" si="64"/>
        <v>0.36994977678571428</v>
      </c>
      <c r="BI95" s="7">
        <f t="shared" si="64"/>
        <v>0.37102640086206901</v>
      </c>
      <c r="BJ95" s="7">
        <f t="shared" si="64"/>
        <v>0.37203125000000004</v>
      </c>
      <c r="BK95" s="7">
        <f t="shared" si="64"/>
        <v>0.37297127016129028</v>
      </c>
      <c r="BL95" s="7">
        <f t="shared" si="64"/>
        <v>0.37385253906249993</v>
      </c>
    </row>
    <row r="97" spans="27:64" x14ac:dyDescent="0.3">
      <c r="AA97" s="4" t="s">
        <v>46</v>
      </c>
      <c r="AB97" s="7">
        <f>MIN(IF(AB70&lt;0,100%*$Z$77,-AB75/AB70),100%)</f>
        <v>0</v>
      </c>
      <c r="AC97" s="7">
        <f t="shared" ref="AC97:BL97" si="65">MIN(IF(AC70&lt;0,100%*$Z$77,-AC75/AC70),100%)</f>
        <v>0</v>
      </c>
      <c r="AD97" s="7">
        <f t="shared" si="65"/>
        <v>0</v>
      </c>
      <c r="AE97" s="7">
        <f t="shared" si="65"/>
        <v>0</v>
      </c>
      <c r="AF97" s="7">
        <f t="shared" si="65"/>
        <v>0</v>
      </c>
      <c r="AG97" s="7">
        <f t="shared" si="65"/>
        <v>0</v>
      </c>
      <c r="AH97" s="7">
        <f t="shared" si="65"/>
        <v>0</v>
      </c>
      <c r="AI97" s="7">
        <f t="shared" si="65"/>
        <v>0</v>
      </c>
      <c r="AJ97" s="7">
        <f t="shared" si="65"/>
        <v>0</v>
      </c>
      <c r="AK97" s="7">
        <f t="shared" si="65"/>
        <v>0</v>
      </c>
      <c r="AL97" s="7">
        <f t="shared" si="65"/>
        <v>0</v>
      </c>
      <c r="AM97" s="7">
        <f t="shared" si="65"/>
        <v>0</v>
      </c>
      <c r="AN97" s="7">
        <f t="shared" si="65"/>
        <v>6.0144927536231865E-2</v>
      </c>
      <c r="AO97" s="7">
        <f t="shared" si="65"/>
        <v>0.10757575757575753</v>
      </c>
      <c r="AP97" s="7">
        <f t="shared" si="65"/>
        <v>0.14166666666666661</v>
      </c>
      <c r="AQ97" s="7">
        <f t="shared" si="65"/>
        <v>0.16735159817351594</v>
      </c>
      <c r="AR97" s="7">
        <f t="shared" si="65"/>
        <v>0.18739837398373982</v>
      </c>
      <c r="AS97" s="7">
        <f t="shared" si="65"/>
        <v>0.20347985347985348</v>
      </c>
      <c r="AT97" s="7">
        <f t="shared" si="65"/>
        <v>0.21666666666666667</v>
      </c>
      <c r="AU97" s="7">
        <f t="shared" si="65"/>
        <v>0.22767584097859322</v>
      </c>
      <c r="AV97" s="7">
        <f t="shared" si="65"/>
        <v>0.23700564971751409</v>
      </c>
      <c r="AW97" s="7">
        <f t="shared" si="65"/>
        <v>0.24501312335958003</v>
      </c>
      <c r="AX97" s="7">
        <f t="shared" si="65"/>
        <v>0.25196078431372543</v>
      </c>
      <c r="AY97" s="7">
        <f t="shared" si="65"/>
        <v>0.25804597701149423</v>
      </c>
      <c r="AZ97" s="7">
        <f t="shared" si="65"/>
        <v>0.26341991341991339</v>
      </c>
      <c r="BA97" s="7">
        <f t="shared" si="65"/>
        <v>0.26820040899795494</v>
      </c>
      <c r="BB97" s="7">
        <f t="shared" si="65"/>
        <v>0.27248062015503877</v>
      </c>
      <c r="BC97" s="7">
        <f t="shared" si="65"/>
        <v>0.27633517495395943</v>
      </c>
      <c r="BD97" s="7">
        <f t="shared" si="65"/>
        <v>0.27982456140350875</v>
      </c>
      <c r="BE97" s="7">
        <f t="shared" si="65"/>
        <v>0.28299832495812394</v>
      </c>
      <c r="BF97" s="7">
        <f t="shared" si="65"/>
        <v>0.28589743589743588</v>
      </c>
      <c r="BG97" s="7">
        <f t="shared" si="65"/>
        <v>0.28855606758832564</v>
      </c>
      <c r="BH97" s="7">
        <f t="shared" si="65"/>
        <v>0.29100294985250735</v>
      </c>
      <c r="BI97" s="7">
        <f t="shared" si="65"/>
        <v>0.29326241134751768</v>
      </c>
      <c r="BJ97" s="7">
        <f t="shared" si="65"/>
        <v>0.29535519125683057</v>
      </c>
      <c r="BK97" s="7">
        <f t="shared" si="65"/>
        <v>0.29729907773386033</v>
      </c>
      <c r="BL97" s="7">
        <f t="shared" si="65"/>
        <v>0.29910941475826969</v>
      </c>
    </row>
    <row r="100" spans="27:64" x14ac:dyDescent="0.3">
      <c r="AA100" s="63" t="s">
        <v>45</v>
      </c>
      <c r="AB100" s="64">
        <v>40</v>
      </c>
      <c r="AC100" s="64">
        <v>40</v>
      </c>
      <c r="AD100" s="64">
        <v>40</v>
      </c>
      <c r="AE100" s="64">
        <v>40</v>
      </c>
      <c r="AF100" s="64">
        <v>40</v>
      </c>
      <c r="AG100" s="64">
        <v>40</v>
      </c>
      <c r="AH100" s="64">
        <v>40</v>
      </c>
      <c r="AI100" s="64">
        <v>40</v>
      </c>
      <c r="AJ100" s="64">
        <v>40</v>
      </c>
      <c r="AK100" s="64">
        <v>40</v>
      </c>
      <c r="AL100" s="64">
        <v>40</v>
      </c>
      <c r="AM100" s="64">
        <v>40</v>
      </c>
      <c r="AN100" s="64">
        <v>40</v>
      </c>
      <c r="AO100" s="64">
        <v>40</v>
      </c>
      <c r="AP100" s="64">
        <v>40</v>
      </c>
      <c r="AQ100" s="64">
        <v>40</v>
      </c>
      <c r="AR100" s="64">
        <v>40</v>
      </c>
      <c r="AS100" s="64">
        <v>40</v>
      </c>
      <c r="AT100" s="64">
        <v>40</v>
      </c>
      <c r="AU100" s="64">
        <v>40</v>
      </c>
      <c r="AV100" s="64">
        <v>40</v>
      </c>
      <c r="AW100" s="64">
        <v>40</v>
      </c>
      <c r="AX100" s="64">
        <v>40</v>
      </c>
      <c r="AY100" s="64">
        <v>40</v>
      </c>
      <c r="AZ100" s="64">
        <v>40</v>
      </c>
      <c r="BA100" s="64">
        <v>40</v>
      </c>
      <c r="BB100" s="64">
        <v>40</v>
      </c>
      <c r="BC100" s="64">
        <v>40</v>
      </c>
      <c r="BD100" s="64">
        <v>40</v>
      </c>
      <c r="BE100" s="64">
        <v>40</v>
      </c>
      <c r="BF100" s="64">
        <v>40</v>
      </c>
      <c r="BG100" s="64">
        <v>40</v>
      </c>
      <c r="BH100" s="64">
        <v>40</v>
      </c>
      <c r="BI100" s="64">
        <v>40</v>
      </c>
      <c r="BJ100" s="64">
        <v>40</v>
      </c>
      <c r="BK100" s="64">
        <v>40</v>
      </c>
      <c r="BL100" s="64">
        <v>40</v>
      </c>
    </row>
    <row r="101" spans="27:64" x14ac:dyDescent="0.3">
      <c r="AA101" s="63" t="s">
        <v>37</v>
      </c>
      <c r="AB101" s="64">
        <v>-7.8125E-2</v>
      </c>
      <c r="AC101" s="64">
        <v>0.8203125</v>
      </c>
      <c r="AD101" s="64">
        <v>1.71875</v>
      </c>
      <c r="AE101" s="64">
        <v>2.6171875</v>
      </c>
      <c r="AF101" s="64">
        <v>3.515625</v>
      </c>
      <c r="AG101" s="64">
        <v>4.4140625</v>
      </c>
      <c r="AH101" s="64">
        <v>5.3125</v>
      </c>
      <c r="AI101" s="64">
        <v>6.2109375</v>
      </c>
      <c r="AJ101" s="64">
        <v>7.109375</v>
      </c>
      <c r="AK101" s="64">
        <v>8.0078125</v>
      </c>
      <c r="AL101" s="64">
        <v>8.90625</v>
      </c>
      <c r="AM101" s="64">
        <v>9.8046875</v>
      </c>
      <c r="AN101" s="64">
        <v>11.67578125</v>
      </c>
      <c r="AO101" s="64">
        <v>13.681640625</v>
      </c>
      <c r="AP101" s="64">
        <v>15.687499999999998</v>
      </c>
      <c r="AQ101" s="64">
        <v>17.693359375</v>
      </c>
      <c r="AR101" s="64">
        <v>19.69921875</v>
      </c>
      <c r="AS101" s="64">
        <v>21.705078125</v>
      </c>
      <c r="AT101" s="64">
        <v>23.7109375</v>
      </c>
      <c r="AU101" s="64">
        <v>25.716796875</v>
      </c>
      <c r="AV101" s="64">
        <v>27.722656249999996</v>
      </c>
      <c r="AW101" s="64">
        <v>29.728515625</v>
      </c>
      <c r="AX101" s="64">
        <v>31.734375</v>
      </c>
      <c r="AY101" s="64">
        <v>33.740234375</v>
      </c>
      <c r="AZ101" s="64">
        <v>35.74609375</v>
      </c>
      <c r="BA101" s="64">
        <v>37.751953125</v>
      </c>
      <c r="BB101" s="64">
        <v>39.7578125</v>
      </c>
      <c r="BC101" s="64">
        <v>41.763671874999993</v>
      </c>
      <c r="BD101" s="64">
        <v>43.76953125</v>
      </c>
      <c r="BE101" s="64">
        <v>45.775390625</v>
      </c>
      <c r="BF101" s="64">
        <v>47.78125</v>
      </c>
      <c r="BG101" s="64">
        <v>49.787109375</v>
      </c>
      <c r="BH101" s="64">
        <v>51.792968749999993</v>
      </c>
      <c r="BI101" s="64">
        <v>53.798828125</v>
      </c>
      <c r="BJ101" s="64">
        <v>55.8046875</v>
      </c>
      <c r="BK101" s="64">
        <v>57.810546875</v>
      </c>
      <c r="BL101" s="64">
        <v>59.81640625</v>
      </c>
    </row>
    <row r="102" spans="27:64" x14ac:dyDescent="0.3">
      <c r="AA102" s="63" t="s">
        <v>38</v>
      </c>
      <c r="AB102" s="65">
        <v>-6.97265625</v>
      </c>
      <c r="AC102" s="64">
        <v>-5.537109375</v>
      </c>
      <c r="AD102" s="64">
        <v>-4.1015625</v>
      </c>
      <c r="AE102" s="64">
        <v>-2.666015625</v>
      </c>
      <c r="AF102" s="64">
        <v>-1.23046875</v>
      </c>
      <c r="AG102" s="64">
        <v>0.205078125</v>
      </c>
      <c r="AH102" s="64">
        <v>1.640625</v>
      </c>
      <c r="AI102" s="64">
        <v>3.076171875</v>
      </c>
      <c r="AJ102" s="64">
        <v>4.51171875</v>
      </c>
      <c r="AK102" s="64">
        <v>5.947265625</v>
      </c>
      <c r="AL102" s="64">
        <v>7.3828124999999991</v>
      </c>
      <c r="AM102" s="64">
        <v>8.818359375</v>
      </c>
      <c r="AN102" s="64">
        <v>9.9134765624999996</v>
      </c>
      <c r="AO102" s="64">
        <v>10.96142578125</v>
      </c>
      <c r="AP102" s="64">
        <v>12.009374999999999</v>
      </c>
      <c r="AQ102" s="64">
        <v>13.057324218749999</v>
      </c>
      <c r="AR102" s="64">
        <v>14.105273437499999</v>
      </c>
      <c r="AS102" s="64">
        <v>15.15322265625</v>
      </c>
      <c r="AT102" s="64">
        <v>16.201171875</v>
      </c>
      <c r="AU102" s="64">
        <v>17.249121093749999</v>
      </c>
      <c r="AV102" s="64">
        <v>18.297070312499997</v>
      </c>
      <c r="AW102" s="64">
        <v>19.345019531249999</v>
      </c>
      <c r="AX102" s="64">
        <v>20.392968750000001</v>
      </c>
      <c r="AY102" s="64">
        <v>21.44091796875</v>
      </c>
      <c r="AZ102" s="64">
        <v>22.488867187499999</v>
      </c>
      <c r="BA102" s="64">
        <v>23.536816406249997</v>
      </c>
      <c r="BB102" s="64">
        <v>24.584765624999999</v>
      </c>
      <c r="BC102" s="64">
        <v>25.632714843749998</v>
      </c>
      <c r="BD102" s="64">
        <v>26.6806640625</v>
      </c>
      <c r="BE102" s="64">
        <v>27.728613281249999</v>
      </c>
      <c r="BF102" s="64">
        <v>28.776562499999997</v>
      </c>
      <c r="BG102" s="64">
        <v>29.824511718749999</v>
      </c>
      <c r="BH102" s="64">
        <v>30.872460937499998</v>
      </c>
      <c r="BI102" s="64">
        <v>31.920410156249996</v>
      </c>
      <c r="BJ102" s="64">
        <v>32.968359374999999</v>
      </c>
      <c r="BK102" s="64">
        <v>34.016308593749997</v>
      </c>
      <c r="BL102" s="64">
        <v>35.064257812500003</v>
      </c>
    </row>
    <row r="103" spans="27:64" x14ac:dyDescent="0.3">
      <c r="AA103" s="63" t="s">
        <v>39</v>
      </c>
      <c r="AB103" s="65">
        <v>-12.94921875</v>
      </c>
      <c r="AC103" s="66">
        <v>-10.283203125</v>
      </c>
      <c r="AD103" s="66">
        <v>-7.6171875</v>
      </c>
      <c r="AE103" s="66">
        <v>-4.951171875</v>
      </c>
      <c r="AF103" s="66">
        <v>-2.28515625</v>
      </c>
      <c r="AG103" s="66">
        <v>0.380859375</v>
      </c>
      <c r="AH103" s="66">
        <v>3.046875</v>
      </c>
      <c r="AI103" s="66">
        <v>5.712890625</v>
      </c>
      <c r="AJ103" s="66">
        <v>8.37890625</v>
      </c>
      <c r="AK103" s="66">
        <v>11.044921875</v>
      </c>
      <c r="AL103" s="66">
        <v>13.7109375</v>
      </c>
      <c r="AM103" s="64">
        <v>16.376953125</v>
      </c>
      <c r="AN103" s="64">
        <v>18.410742187499999</v>
      </c>
      <c r="AO103" s="64">
        <v>20.35693359375</v>
      </c>
      <c r="AP103" s="64">
        <v>22.303125000000001</v>
      </c>
      <c r="AQ103" s="64">
        <v>24.249316406250003</v>
      </c>
      <c r="AR103" s="64">
        <v>26.195507812500001</v>
      </c>
      <c r="AS103" s="64">
        <v>28.141699218749999</v>
      </c>
      <c r="AT103" s="64">
        <v>30.087890625</v>
      </c>
      <c r="AU103" s="64">
        <v>32.034082031250001</v>
      </c>
      <c r="AV103" s="64">
        <v>33.980273437500003</v>
      </c>
      <c r="AW103" s="64">
        <v>35.926464843749997</v>
      </c>
      <c r="AX103" s="64">
        <v>37.872656250000006</v>
      </c>
      <c r="AY103" s="64">
        <v>39.81884765625</v>
      </c>
      <c r="AZ103" s="64">
        <v>41.765039062500001</v>
      </c>
      <c r="BA103" s="64">
        <v>43.711230468750003</v>
      </c>
      <c r="BB103" s="64">
        <v>45.657421874999997</v>
      </c>
      <c r="BC103" s="64">
        <v>47.603613281250006</v>
      </c>
      <c r="BD103" s="64">
        <v>49.5498046875</v>
      </c>
      <c r="BE103" s="64">
        <v>51.495996093750001</v>
      </c>
      <c r="BF103" s="64">
        <v>53.442187500000003</v>
      </c>
      <c r="BG103" s="64">
        <v>55.388378906249997</v>
      </c>
      <c r="BH103" s="64">
        <v>57.334570312500006</v>
      </c>
      <c r="BI103" s="64">
        <v>59.28076171875</v>
      </c>
      <c r="BJ103" s="64">
        <v>61.226953125000001</v>
      </c>
      <c r="BK103" s="64">
        <v>63.173144531250003</v>
      </c>
      <c r="BL103" s="64">
        <v>65.119335937500011</v>
      </c>
    </row>
    <row r="104" spans="27:64" x14ac:dyDescent="0.3">
      <c r="AA104" s="63"/>
      <c r="AB104" s="65">
        <v>20</v>
      </c>
      <c r="AC104" s="66">
        <v>25</v>
      </c>
      <c r="AD104" s="66">
        <v>30</v>
      </c>
      <c r="AE104" s="66">
        <v>35</v>
      </c>
      <c r="AF104" s="66">
        <v>40</v>
      </c>
      <c r="AG104" s="66">
        <v>45</v>
      </c>
      <c r="AH104" s="66">
        <v>50</v>
      </c>
      <c r="AI104" s="66">
        <v>55</v>
      </c>
      <c r="AJ104" s="66">
        <v>60</v>
      </c>
      <c r="AK104" s="66">
        <v>65</v>
      </c>
      <c r="AL104" s="66">
        <v>70</v>
      </c>
      <c r="AM104" s="64">
        <v>75</v>
      </c>
      <c r="AN104" s="64">
        <v>80</v>
      </c>
      <c r="AO104" s="64">
        <v>85</v>
      </c>
      <c r="AP104" s="64">
        <v>90</v>
      </c>
      <c r="AQ104" s="64">
        <v>95</v>
      </c>
      <c r="AR104" s="64">
        <v>100</v>
      </c>
      <c r="AS104" s="64">
        <v>105</v>
      </c>
      <c r="AT104" s="64">
        <v>110</v>
      </c>
      <c r="AU104" s="64">
        <v>115</v>
      </c>
      <c r="AV104" s="64">
        <v>120</v>
      </c>
      <c r="AW104" s="64">
        <v>125</v>
      </c>
      <c r="AX104" s="64">
        <v>130</v>
      </c>
      <c r="AY104" s="64">
        <v>135</v>
      </c>
      <c r="AZ104" s="64">
        <v>140</v>
      </c>
      <c r="BA104" s="64">
        <v>145</v>
      </c>
      <c r="BB104" s="64">
        <v>150</v>
      </c>
      <c r="BC104" s="64">
        <v>155</v>
      </c>
      <c r="BD104" s="64">
        <v>160</v>
      </c>
      <c r="BE104" s="64">
        <v>165</v>
      </c>
      <c r="BF104" s="64">
        <v>170</v>
      </c>
      <c r="BG104" s="64">
        <v>175</v>
      </c>
      <c r="BH104" s="64">
        <v>180</v>
      </c>
      <c r="BI104" s="64">
        <v>185</v>
      </c>
      <c r="BJ104" s="64">
        <v>190</v>
      </c>
      <c r="BK104" s="64">
        <v>195</v>
      </c>
      <c r="BL104" s="64">
        <v>200</v>
      </c>
    </row>
    <row r="105" spans="27:64" x14ac:dyDescent="0.3">
      <c r="AA105" s="63" t="s">
        <v>40</v>
      </c>
      <c r="AB105" s="67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</row>
    <row r="106" spans="27:64" x14ac:dyDescent="0.3">
      <c r="AA106" s="63" t="s">
        <v>41</v>
      </c>
      <c r="AB106" s="68">
        <v>1.3525390625</v>
      </c>
      <c r="AC106" s="68">
        <v>1.188671875</v>
      </c>
      <c r="AD106" s="68">
        <v>1.0794270833333333</v>
      </c>
      <c r="AE106" s="68">
        <v>1.0013950892857142</v>
      </c>
      <c r="AF106" s="68">
        <v>0.94287109375</v>
      </c>
      <c r="AG106" s="68">
        <v>0.89735243055555558</v>
      </c>
      <c r="AH106" s="68">
        <v>0.86093750000000002</v>
      </c>
      <c r="AI106" s="68">
        <v>0.83114346590909094</v>
      </c>
      <c r="AJ106" s="68">
        <v>0.80631510416666663</v>
      </c>
      <c r="AK106" s="68">
        <v>0.78530649038461531</v>
      </c>
      <c r="AL106" s="68">
        <v>0.76729910714285721</v>
      </c>
      <c r="AM106" s="68">
        <v>0.75169270833333335</v>
      </c>
      <c r="AN106" s="68">
        <v>0.73013427734375003</v>
      </c>
      <c r="AO106" s="68">
        <v>0.71008157169117658</v>
      </c>
      <c r="AP106" s="68">
        <v>0.69225694444444441</v>
      </c>
      <c r="AQ106" s="68">
        <v>0.67630859374999996</v>
      </c>
      <c r="AR106" s="68">
        <v>0.66195507812499998</v>
      </c>
      <c r="AS106" s="68">
        <v>0.64896856398809533</v>
      </c>
      <c r="AT106" s="68">
        <v>0.63716264204545459</v>
      </c>
      <c r="AU106" s="68">
        <v>0.62638332201086966</v>
      </c>
      <c r="AV106" s="68">
        <v>0.6165022786458334</v>
      </c>
      <c r="AW106" s="68">
        <v>0.60741171874999988</v>
      </c>
      <c r="AX106" s="68">
        <v>0.59902043269230765</v>
      </c>
      <c r="AY106" s="68">
        <v>0.59125072337962958</v>
      </c>
      <c r="AZ106" s="68">
        <v>0.58403599330357148</v>
      </c>
      <c r="BA106" s="68">
        <v>0.57731883081896551</v>
      </c>
      <c r="BB106" s="68">
        <v>0.57104947916666671</v>
      </c>
      <c r="BC106" s="68">
        <v>0.56518460181451624</v>
      </c>
      <c r="BD106" s="68">
        <v>0.55968627929687498</v>
      </c>
      <c r="BE106" s="68">
        <v>0.55452118844696985</v>
      </c>
      <c r="BF106" s="68">
        <v>0.54965992647058837</v>
      </c>
      <c r="BG106" s="68">
        <v>0.54507645089285717</v>
      </c>
      <c r="BH106" s="68">
        <v>0.54074761284722228</v>
      </c>
      <c r="BI106" s="68">
        <v>0.53665276604729728</v>
      </c>
      <c r="BJ106" s="68">
        <v>0.53277343750000006</v>
      </c>
      <c r="BK106" s="68">
        <v>0.52909304887820519</v>
      </c>
      <c r="BL106" s="68">
        <v>0.52559667968750001</v>
      </c>
    </row>
    <row r="107" spans="27:64" x14ac:dyDescent="0.3">
      <c r="AA107" s="63" t="s">
        <v>42</v>
      </c>
      <c r="AB107" s="69">
        <v>-0.3486328125</v>
      </c>
      <c r="AC107" s="68">
        <v>-0.22148437500000001</v>
      </c>
      <c r="AD107" s="68">
        <v>-0.13671875</v>
      </c>
      <c r="AE107" s="68">
        <v>-7.6171875E-2</v>
      </c>
      <c r="AF107" s="68">
        <v>-3.076171875E-2</v>
      </c>
      <c r="AG107" s="68">
        <v>4.557291666666667E-3</v>
      </c>
      <c r="AH107" s="68">
        <v>3.2812500000000001E-2</v>
      </c>
      <c r="AI107" s="68">
        <v>5.5930397727272728E-2</v>
      </c>
      <c r="AJ107" s="68">
        <v>7.51953125E-2</v>
      </c>
      <c r="AK107" s="68">
        <v>9.1496394230769232E-2</v>
      </c>
      <c r="AL107" s="68">
        <v>0.10546874999999999</v>
      </c>
      <c r="AM107" s="68">
        <v>0.11757812500000001</v>
      </c>
      <c r="AN107" s="68">
        <v>0.12391845703125</v>
      </c>
      <c r="AO107" s="68">
        <v>0.12895795036764707</v>
      </c>
      <c r="AP107" s="68">
        <v>0.13343749999999999</v>
      </c>
      <c r="AQ107" s="68">
        <v>0.13744551809210526</v>
      </c>
      <c r="AR107" s="68">
        <v>0.14105273437499999</v>
      </c>
      <c r="AS107" s="68">
        <v>0.14431640625</v>
      </c>
      <c r="AT107" s="68">
        <v>0.14728338068181818</v>
      </c>
      <c r="AU107" s="68">
        <v>0.14999235733695651</v>
      </c>
      <c r="AV107" s="68">
        <v>0.15247558593749996</v>
      </c>
      <c r="AW107" s="68">
        <v>0.15476015625</v>
      </c>
      <c r="AX107" s="68">
        <v>0.15686899038461541</v>
      </c>
      <c r="AY107" s="68">
        <v>0.15882161458333333</v>
      </c>
      <c r="AZ107" s="68">
        <v>0.16063476562499998</v>
      </c>
      <c r="BA107" s="68">
        <v>0.16232287176724136</v>
      </c>
      <c r="BB107" s="68">
        <v>0.16389843749999999</v>
      </c>
      <c r="BC107" s="68">
        <v>0.16537235383064514</v>
      </c>
      <c r="BD107" s="68">
        <v>0.16675415039062499</v>
      </c>
      <c r="BE107" s="68">
        <v>0.16805220170454543</v>
      </c>
      <c r="BF107" s="68">
        <v>0.16927389705882351</v>
      </c>
      <c r="BG107" s="68">
        <v>0.17042578124999999</v>
      </c>
      <c r="BH107" s="68">
        <v>0.171513671875</v>
      </c>
      <c r="BI107" s="68">
        <v>0.17254275760135132</v>
      </c>
      <c r="BJ107" s="68">
        <v>0.17351768092105263</v>
      </c>
      <c r="BK107" s="68">
        <v>0.17444260817307691</v>
      </c>
      <c r="BL107" s="68">
        <v>0.17532128906250002</v>
      </c>
    </row>
    <row r="108" spans="27:64" x14ac:dyDescent="0.3">
      <c r="AA108" s="63" t="s">
        <v>43</v>
      </c>
      <c r="AB108" s="69">
        <v>-3.90625E-3</v>
      </c>
      <c r="AC108" s="70">
        <v>3.2812500000000001E-2</v>
      </c>
      <c r="AD108" s="70">
        <v>5.7291666666666664E-2</v>
      </c>
      <c r="AE108" s="70">
        <v>7.4776785714285712E-2</v>
      </c>
      <c r="AF108" s="70">
        <v>8.7890625E-2</v>
      </c>
      <c r="AG108" s="70">
        <v>9.8090277777777776E-2</v>
      </c>
      <c r="AH108" s="70">
        <v>0.10625</v>
      </c>
      <c r="AI108" s="70">
        <v>0.11292613636363637</v>
      </c>
      <c r="AJ108" s="70">
        <v>0.11848958333333333</v>
      </c>
      <c r="AK108" s="70">
        <v>0.12319711538461539</v>
      </c>
      <c r="AL108" s="70">
        <v>0.12723214285714285</v>
      </c>
      <c r="AM108" s="68">
        <v>0.13072916666666667</v>
      </c>
      <c r="AN108" s="68">
        <v>0.14594726562499999</v>
      </c>
      <c r="AO108" s="68">
        <v>0.16096047794117646</v>
      </c>
      <c r="AP108" s="68">
        <v>0.17430555555555555</v>
      </c>
      <c r="AQ108" s="68">
        <v>0.18624588815789472</v>
      </c>
      <c r="AR108" s="68">
        <v>0.1969921875</v>
      </c>
      <c r="AS108" s="68">
        <v>0.20671502976190476</v>
      </c>
      <c r="AT108" s="68">
        <v>0.21555397727272727</v>
      </c>
      <c r="AU108" s="68">
        <v>0.22362432065217391</v>
      </c>
      <c r="AV108" s="68">
        <v>0.23102213541666664</v>
      </c>
      <c r="AW108" s="68">
        <v>0.237828125</v>
      </c>
      <c r="AX108" s="68">
        <v>0.24411057692307692</v>
      </c>
      <c r="AY108" s="68">
        <v>0.24992766203703703</v>
      </c>
      <c r="AZ108" s="68">
        <v>0.25532924107142857</v>
      </c>
      <c r="BA108" s="68">
        <v>0.26035829741379313</v>
      </c>
      <c r="BB108" s="68">
        <v>0.26505208333333335</v>
      </c>
      <c r="BC108" s="68">
        <v>0.26944304435483868</v>
      </c>
      <c r="BD108" s="68">
        <v>0.2735595703125</v>
      </c>
      <c r="BE108" s="68">
        <v>0.27742660984848483</v>
      </c>
      <c r="BF108" s="68">
        <v>0.28106617647058824</v>
      </c>
      <c r="BG108" s="68">
        <v>0.28449776785714287</v>
      </c>
      <c r="BH108" s="68">
        <v>0.28773871527777772</v>
      </c>
      <c r="BI108" s="68">
        <v>0.29080447635135137</v>
      </c>
      <c r="BJ108" s="68">
        <v>0.29370888157894737</v>
      </c>
      <c r="BK108" s="68">
        <v>0.29646434294871793</v>
      </c>
      <c r="BL108" s="68">
        <v>0.29908203124999999</v>
      </c>
    </row>
    <row r="109" spans="27:64" x14ac:dyDescent="0.3">
      <c r="AA109" s="63"/>
      <c r="AB109" s="67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</row>
    <row r="110" spans="27:64" x14ac:dyDescent="0.3">
      <c r="AA110" s="63" t="s">
        <v>44</v>
      </c>
      <c r="AB110" s="67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27:64" x14ac:dyDescent="0.3">
      <c r="AA111" s="63" t="s">
        <v>41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7.6171875E-2</v>
      </c>
      <c r="AH111" s="68">
        <v>0.3046875</v>
      </c>
      <c r="AI111" s="68">
        <v>0.380859375</v>
      </c>
      <c r="AJ111" s="68">
        <v>0.4189453125</v>
      </c>
      <c r="AK111" s="68">
        <v>0.44179687499999998</v>
      </c>
      <c r="AL111" s="68">
        <v>0.45703125</v>
      </c>
      <c r="AM111" s="68">
        <v>0.46791294642857145</v>
      </c>
      <c r="AN111" s="68">
        <v>0.46026855468749994</v>
      </c>
      <c r="AO111" s="68">
        <v>0.45237630208333335</v>
      </c>
      <c r="AP111" s="68">
        <v>0.44606250000000003</v>
      </c>
      <c r="AQ111" s="68">
        <v>0.44089666193181826</v>
      </c>
      <c r="AR111" s="68">
        <v>0.43659179687499999</v>
      </c>
      <c r="AS111" s="68">
        <v>0.43294921874999998</v>
      </c>
      <c r="AT111" s="68">
        <v>0.42982700892857145</v>
      </c>
      <c r="AU111" s="68">
        <v>0.42712109375000001</v>
      </c>
      <c r="AV111" s="68">
        <v>0.42475341796875005</v>
      </c>
      <c r="AW111" s="68">
        <v>0.42266429227941171</v>
      </c>
      <c r="AX111" s="68">
        <v>0.42080729166666675</v>
      </c>
      <c r="AY111" s="68">
        <v>0.4191457648026316</v>
      </c>
      <c r="AZ111" s="68">
        <v>0.41765039062500003</v>
      </c>
      <c r="BA111" s="68">
        <v>0.41629743303571431</v>
      </c>
      <c r="BB111" s="68">
        <v>0.41506747159090907</v>
      </c>
      <c r="BC111" s="68">
        <v>0.41394446331521745</v>
      </c>
      <c r="BD111" s="68">
        <v>0.41291503906249999</v>
      </c>
      <c r="BE111" s="68">
        <v>0.41196796875000002</v>
      </c>
      <c r="BF111" s="68">
        <v>0.41109375000000004</v>
      </c>
      <c r="BG111" s="68">
        <v>0.4102842881944444</v>
      </c>
      <c r="BH111" s="68">
        <v>0.40953264508928577</v>
      </c>
      <c r="BI111" s="68">
        <v>0.40883283943965515</v>
      </c>
      <c r="BJ111" s="68">
        <v>0.4081796875</v>
      </c>
      <c r="BK111" s="68">
        <v>0.40756867439516131</v>
      </c>
      <c r="BL111" s="68">
        <v>0.40699584960937507</v>
      </c>
    </row>
    <row r="112" spans="27:64" x14ac:dyDescent="0.3">
      <c r="AA112" s="63" t="s">
        <v>42</v>
      </c>
      <c r="AB112" s="69">
        <v>0</v>
      </c>
      <c r="AC112" s="70">
        <v>0</v>
      </c>
      <c r="AD112" s="70">
        <v>0</v>
      </c>
      <c r="AE112" s="70">
        <v>0</v>
      </c>
      <c r="AF112" s="70">
        <v>0</v>
      </c>
      <c r="AG112" s="70">
        <v>4.1015625E-2</v>
      </c>
      <c r="AH112" s="70">
        <v>0.1640625</v>
      </c>
      <c r="AI112" s="70">
        <v>0.205078125</v>
      </c>
      <c r="AJ112" s="70">
        <v>0.2255859375</v>
      </c>
      <c r="AK112" s="70">
        <v>0.23789062499999999</v>
      </c>
      <c r="AL112" s="70">
        <v>0.24609374999999997</v>
      </c>
      <c r="AM112" s="68">
        <v>0.251953125</v>
      </c>
      <c r="AN112" s="68">
        <v>0.2478369140625</v>
      </c>
      <c r="AO112" s="68">
        <v>0.24358723958333334</v>
      </c>
      <c r="AP112" s="68">
        <v>0.24018749999999997</v>
      </c>
      <c r="AQ112" s="68">
        <v>0.23740589488636363</v>
      </c>
      <c r="AR112" s="68">
        <v>0.23508789062499999</v>
      </c>
      <c r="AS112" s="68">
        <v>0.23312650240384614</v>
      </c>
      <c r="AT112" s="68">
        <v>0.2314453125</v>
      </c>
      <c r="AU112" s="68">
        <v>0.22998828124999998</v>
      </c>
      <c r="AV112" s="68">
        <v>0.22871337890624996</v>
      </c>
      <c r="AW112" s="68">
        <v>0.22758846507352939</v>
      </c>
      <c r="AX112" s="68">
        <v>0.22658854166666667</v>
      </c>
      <c r="AY112" s="68">
        <v>0.22569387335526317</v>
      </c>
      <c r="AZ112" s="68">
        <v>0.22488867187499997</v>
      </c>
      <c r="BA112" s="68">
        <v>0.22416015624999996</v>
      </c>
      <c r="BB112" s="68">
        <v>0.2234978693181818</v>
      </c>
      <c r="BC112" s="68">
        <v>0.22289317255434782</v>
      </c>
      <c r="BD112" s="68">
        <v>0.22233886718750001</v>
      </c>
      <c r="BE112" s="68">
        <v>0.22182890624999999</v>
      </c>
      <c r="BF112" s="68">
        <v>0.22135817307692304</v>
      </c>
      <c r="BG112" s="68">
        <v>0.22092230902777776</v>
      </c>
      <c r="BH112" s="68">
        <v>0.22051757812499997</v>
      </c>
      <c r="BI112" s="68">
        <v>0.22014075969827585</v>
      </c>
      <c r="BJ112" s="68">
        <v>0.21978906249999999</v>
      </c>
      <c r="BK112" s="68">
        <v>0.21946005544354838</v>
      </c>
      <c r="BL112" s="68">
        <v>0.21915161132812502</v>
      </c>
    </row>
    <row r="113" spans="26:64" x14ac:dyDescent="0.3">
      <c r="AA113" s="63" t="s">
        <v>43</v>
      </c>
      <c r="AB113" s="68">
        <v>1</v>
      </c>
      <c r="AC113" s="68">
        <v>1</v>
      </c>
      <c r="AD113" s="68">
        <v>1</v>
      </c>
      <c r="AE113" s="68">
        <v>1</v>
      </c>
      <c r="AF113" s="68">
        <v>1</v>
      </c>
      <c r="AG113" s="68">
        <v>0.8828125</v>
      </c>
      <c r="AH113" s="68">
        <v>0.53125</v>
      </c>
      <c r="AI113" s="68">
        <v>0.4140625</v>
      </c>
      <c r="AJ113" s="68">
        <v>0.35546875</v>
      </c>
      <c r="AK113" s="68">
        <v>0.3203125</v>
      </c>
      <c r="AL113" s="68">
        <v>0.296875</v>
      </c>
      <c r="AM113" s="68">
        <v>0.28013392857142855</v>
      </c>
      <c r="AN113" s="68">
        <v>0.29189453125000009</v>
      </c>
      <c r="AO113" s="68">
        <v>0.30403645833333326</v>
      </c>
      <c r="AP113" s="68">
        <v>0.31374999999999997</v>
      </c>
      <c r="AQ113" s="68">
        <v>0.32169744318181809</v>
      </c>
      <c r="AR113" s="68">
        <v>0.32832031249999999</v>
      </c>
      <c r="AS113" s="68">
        <v>0.33392427884615389</v>
      </c>
      <c r="AT113" s="68">
        <v>0.33872767857142855</v>
      </c>
      <c r="AU113" s="68">
        <v>0.34289062499999995</v>
      </c>
      <c r="AV113" s="68">
        <v>0.34653320312499997</v>
      </c>
      <c r="AW113" s="68">
        <v>0.34974724264705892</v>
      </c>
      <c r="AX113" s="68">
        <v>0.35260416666666661</v>
      </c>
      <c r="AY113" s="68">
        <v>0.35516036184210525</v>
      </c>
      <c r="AZ113" s="68">
        <v>0.35746093750000002</v>
      </c>
      <c r="BA113" s="68">
        <v>0.35954241071428572</v>
      </c>
      <c r="BB113" s="68">
        <v>0.36143465909090911</v>
      </c>
      <c r="BC113" s="68">
        <v>0.36316236413043473</v>
      </c>
      <c r="BD113" s="68">
        <v>0.36474609375000006</v>
      </c>
      <c r="BE113" s="68">
        <v>0.36620312500000002</v>
      </c>
      <c r="BF113" s="68">
        <v>0.36754807692307689</v>
      </c>
      <c r="BG113" s="68">
        <v>0.36879340277777783</v>
      </c>
      <c r="BH113" s="68">
        <v>0.36994977678571428</v>
      </c>
      <c r="BI113" s="68">
        <v>0.37102640086206901</v>
      </c>
      <c r="BJ113" s="68">
        <v>0.37203125000000004</v>
      </c>
      <c r="BK113" s="68">
        <v>0.37297127016129028</v>
      </c>
      <c r="BL113" s="68">
        <v>0.37385253906249993</v>
      </c>
    </row>
    <row r="114" spans="26:64" x14ac:dyDescent="0.3"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</row>
    <row r="115" spans="26:64" x14ac:dyDescent="0.3">
      <c r="AA115" s="63" t="s">
        <v>46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6.0144927536231865E-2</v>
      </c>
      <c r="AO115" s="68">
        <v>0.10757575757575753</v>
      </c>
      <c r="AP115" s="68">
        <v>0.14166666666666661</v>
      </c>
      <c r="AQ115" s="68">
        <v>0.16735159817351594</v>
      </c>
      <c r="AR115" s="68">
        <v>0.18739837398373982</v>
      </c>
      <c r="AS115" s="68">
        <v>0.20347985347985348</v>
      </c>
      <c r="AT115" s="68">
        <v>0.21666666666666667</v>
      </c>
      <c r="AU115" s="68">
        <v>0.22767584097859322</v>
      </c>
      <c r="AV115" s="68">
        <v>0.23700564971751409</v>
      </c>
      <c r="AW115" s="68">
        <v>0.24501312335958003</v>
      </c>
      <c r="AX115" s="68">
        <v>0.25196078431372543</v>
      </c>
      <c r="AY115" s="68">
        <v>0.25804597701149423</v>
      </c>
      <c r="AZ115" s="68">
        <v>0.26341991341991339</v>
      </c>
      <c r="BA115" s="68">
        <v>0.26820040899795494</v>
      </c>
      <c r="BB115" s="68">
        <v>0.27248062015503877</v>
      </c>
      <c r="BC115" s="68">
        <v>0.27633517495395943</v>
      </c>
      <c r="BD115" s="68">
        <v>0.27982456140350875</v>
      </c>
      <c r="BE115" s="68">
        <v>0.28299832495812394</v>
      </c>
      <c r="BF115" s="68">
        <v>0.28589743589743588</v>
      </c>
      <c r="BG115" s="68">
        <v>0.28855606758832564</v>
      </c>
      <c r="BH115" s="68">
        <v>0.29100294985250735</v>
      </c>
      <c r="BI115" s="68">
        <v>0.29326241134751768</v>
      </c>
      <c r="BJ115" s="68">
        <v>0.29535519125683057</v>
      </c>
      <c r="BK115" s="68">
        <v>0.29729907773386033</v>
      </c>
      <c r="BL115" s="68">
        <v>0.29910941475826969</v>
      </c>
    </row>
    <row r="116" spans="26:64" x14ac:dyDescent="0.3"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spans="26:64" x14ac:dyDescent="0.3">
      <c r="AA117" s="63" t="s">
        <v>47</v>
      </c>
      <c r="AB117" s="5">
        <f t="shared" ref="AB117:BL117" si="66">(AB83-AB101)*$Z$118</f>
        <v>0</v>
      </c>
      <c r="AC117" s="5">
        <f t="shared" si="66"/>
        <v>0</v>
      </c>
      <c r="AD117" s="5">
        <f t="shared" si="66"/>
        <v>0</v>
      </c>
      <c r="AE117" s="5">
        <f t="shared" si="66"/>
        <v>0</v>
      </c>
      <c r="AF117" s="5">
        <f t="shared" si="66"/>
        <v>0</v>
      </c>
      <c r="AG117" s="5">
        <f t="shared" si="66"/>
        <v>0</v>
      </c>
      <c r="AH117" s="5">
        <f t="shared" si="66"/>
        <v>0</v>
      </c>
      <c r="AI117" s="5">
        <f t="shared" si="66"/>
        <v>0</v>
      </c>
      <c r="AJ117" s="5">
        <f t="shared" si="66"/>
        <v>0</v>
      </c>
      <c r="AK117" s="5">
        <f t="shared" si="66"/>
        <v>0</v>
      </c>
      <c r="AL117" s="5">
        <f t="shared" si="66"/>
        <v>0</v>
      </c>
      <c r="AM117" s="5">
        <f t="shared" si="66"/>
        <v>0</v>
      </c>
      <c r="AN117" s="5">
        <f t="shared" si="66"/>
        <v>0</v>
      </c>
      <c r="AO117" s="5">
        <f t="shared" si="66"/>
        <v>0</v>
      </c>
      <c r="AP117" s="5">
        <f t="shared" si="66"/>
        <v>0</v>
      </c>
      <c r="AQ117" s="5">
        <f t="shared" si="66"/>
        <v>0</v>
      </c>
      <c r="AR117" s="5">
        <f t="shared" si="66"/>
        <v>0</v>
      </c>
      <c r="AS117" s="5">
        <f t="shared" si="66"/>
        <v>0</v>
      </c>
      <c r="AT117" s="5">
        <f t="shared" si="66"/>
        <v>0</v>
      </c>
      <c r="AU117" s="5">
        <f t="shared" si="66"/>
        <v>0</v>
      </c>
      <c r="AV117" s="5">
        <f t="shared" si="66"/>
        <v>0</v>
      </c>
      <c r="AW117" s="5">
        <f t="shared" si="66"/>
        <v>0</v>
      </c>
      <c r="AX117" s="5">
        <f t="shared" si="66"/>
        <v>0</v>
      </c>
      <c r="AY117" s="5">
        <f t="shared" si="66"/>
        <v>0</v>
      </c>
      <c r="AZ117" s="5">
        <f t="shared" si="66"/>
        <v>0</v>
      </c>
      <c r="BA117" s="5">
        <f t="shared" si="66"/>
        <v>0</v>
      </c>
      <c r="BB117" s="5">
        <f t="shared" si="66"/>
        <v>0</v>
      </c>
      <c r="BC117" s="5">
        <f t="shared" si="66"/>
        <v>0</v>
      </c>
      <c r="BD117" s="5">
        <f t="shared" si="66"/>
        <v>0</v>
      </c>
      <c r="BE117" s="5">
        <f t="shared" si="66"/>
        <v>0</v>
      </c>
      <c r="BF117" s="5">
        <f t="shared" si="66"/>
        <v>0</v>
      </c>
      <c r="BG117" s="5">
        <f t="shared" si="66"/>
        <v>0</v>
      </c>
      <c r="BH117" s="5">
        <f t="shared" si="66"/>
        <v>0</v>
      </c>
      <c r="BI117" s="5">
        <f t="shared" si="66"/>
        <v>0</v>
      </c>
      <c r="BJ117" s="5">
        <f t="shared" si="66"/>
        <v>0</v>
      </c>
      <c r="BK117" s="5">
        <f t="shared" si="66"/>
        <v>0</v>
      </c>
      <c r="BL117" s="5">
        <f t="shared" si="66"/>
        <v>0</v>
      </c>
    </row>
    <row r="118" spans="26:64" x14ac:dyDescent="0.3">
      <c r="Z118" s="3">
        <f>Z61*D5/D4</f>
        <v>15.96875</v>
      </c>
      <c r="AA118" s="25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</row>
    <row r="119" spans="26:64" x14ac:dyDescent="0.3"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</row>
    <row r="120" spans="26:64" x14ac:dyDescent="0.3"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spans="26:64" x14ac:dyDescent="0.3"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</row>
    <row r="122" spans="26:64" x14ac:dyDescent="0.3"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26:64" x14ac:dyDescent="0.3"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</row>
    <row r="124" spans="26:64" x14ac:dyDescent="0.3"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spans="26:64" x14ac:dyDescent="0.3"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</row>
    <row r="126" spans="26:64" x14ac:dyDescent="0.3"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spans="26:64" x14ac:dyDescent="0.3"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</row>
    <row r="128" spans="26:64" x14ac:dyDescent="0.3"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spans="27:39" x14ac:dyDescent="0.3"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</row>
    <row r="130" spans="27:39" x14ac:dyDescent="0.3"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</row>
    <row r="131" spans="27:39" x14ac:dyDescent="0.3"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spans="27:39" x14ac:dyDescent="0.3"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</row>
    <row r="133" spans="27:39" x14ac:dyDescent="0.3"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</row>
    <row r="134" spans="27:39" x14ac:dyDescent="0.3"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</row>
    <row r="135" spans="27:39" x14ac:dyDescent="0.3"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</row>
    <row r="136" spans="27:39" x14ac:dyDescent="0.3"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</row>
    <row r="137" spans="27:39" x14ac:dyDescent="0.3"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</row>
    <row r="138" spans="27:39" x14ac:dyDescent="0.3"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</row>
    <row r="139" spans="27:39" x14ac:dyDescent="0.3"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</row>
    <row r="140" spans="27:39" x14ac:dyDescent="0.3"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</row>
    <row r="141" spans="27:39" x14ac:dyDescent="0.3"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</row>
    <row r="142" spans="27:39" x14ac:dyDescent="0.3"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</row>
    <row r="143" spans="27:39" x14ac:dyDescent="0.3"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</row>
    <row r="144" spans="27:39" x14ac:dyDescent="0.3"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</row>
    <row r="145" spans="27:39" x14ac:dyDescent="0.3"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</row>
    <row r="146" spans="27:39" x14ac:dyDescent="0.3"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</row>
    <row r="147" spans="27:39" x14ac:dyDescent="0.3"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</row>
    <row r="148" spans="27:39" x14ac:dyDescent="0.3"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spans="27:39" x14ac:dyDescent="0.3"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pans="27:39" x14ac:dyDescent="0.3"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27:39" x14ac:dyDescent="0.3"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2" spans="27:39" x14ac:dyDescent="0.3"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</row>
    <row r="153" spans="27:39" x14ac:dyDescent="0.3"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27:39" x14ac:dyDescent="0.3"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27:39" x14ac:dyDescent="0.3"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</row>
  </sheetData>
  <dataValidations count="1">
    <dataValidation type="list" allowBlank="1" showInputMessage="1" showErrorMessage="1" sqref="D16">
      <formula1>$E$15:$E$16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155"/>
  <sheetViews>
    <sheetView zoomScale="90" zoomScaleNormal="90" zoomScaleSheetLayoutView="80" workbookViewId="0">
      <pane xSplit="5" topLeftCell="F1" activePane="topRight" state="frozen"/>
      <selection pane="topRight" activeCell="F3" sqref="F3"/>
    </sheetView>
  </sheetViews>
  <sheetFormatPr defaultColWidth="11.44140625" defaultRowHeight="14.4" x14ac:dyDescent="0.3"/>
  <cols>
    <col min="1" max="1" width="19.109375" bestFit="1" customWidth="1"/>
    <col min="3" max="3" width="11.6640625" customWidth="1"/>
    <col min="6" max="25" width="11.44140625" style="25"/>
    <col min="27" max="27" width="13.33203125" customWidth="1"/>
    <col min="28" max="43" width="6.6640625" bestFit="1" customWidth="1"/>
    <col min="44" max="64" width="7" bestFit="1" customWidth="1"/>
  </cols>
  <sheetData>
    <row r="1" spans="1:64" x14ac:dyDescent="0.3">
      <c r="A1" s="1" t="s">
        <v>1</v>
      </c>
      <c r="C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64" x14ac:dyDescent="0.3">
      <c r="A2" s="79" t="s">
        <v>52</v>
      </c>
      <c r="B2" s="72"/>
      <c r="C2" s="25"/>
      <c r="D2" s="7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64" x14ac:dyDescent="0.3"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x14ac:dyDescent="0.3">
      <c r="B4" s="36" t="s">
        <v>50</v>
      </c>
      <c r="C4" s="36"/>
      <c r="D4" s="38">
        <v>450</v>
      </c>
      <c r="E4" s="25"/>
      <c r="Z4" s="3"/>
      <c r="AA4" s="4" t="s">
        <v>20</v>
      </c>
      <c r="AB4" s="40">
        <v>20</v>
      </c>
      <c r="AC4" s="40">
        <v>25</v>
      </c>
      <c r="AD4" s="40">
        <v>30</v>
      </c>
      <c r="AE4" s="40">
        <v>35</v>
      </c>
      <c r="AF4" s="40">
        <v>40</v>
      </c>
      <c r="AG4" s="40">
        <v>45</v>
      </c>
      <c r="AH4" s="40">
        <v>50</v>
      </c>
      <c r="AI4" s="40">
        <v>55</v>
      </c>
      <c r="AJ4" s="40">
        <v>60</v>
      </c>
      <c r="AK4" s="40">
        <v>65</v>
      </c>
      <c r="AL4" s="40">
        <v>70</v>
      </c>
      <c r="AM4" s="40">
        <v>75</v>
      </c>
      <c r="AN4" s="40">
        <v>80</v>
      </c>
      <c r="AO4" s="40">
        <v>85</v>
      </c>
      <c r="AP4" s="40">
        <v>90</v>
      </c>
      <c r="AQ4" s="40">
        <v>95</v>
      </c>
      <c r="AR4" s="40">
        <v>100</v>
      </c>
      <c r="AS4" s="40">
        <v>105</v>
      </c>
      <c r="AT4" s="40">
        <v>110</v>
      </c>
      <c r="AU4" s="40">
        <v>115</v>
      </c>
      <c r="AV4" s="40">
        <v>120</v>
      </c>
      <c r="AW4" s="40">
        <v>125</v>
      </c>
      <c r="AX4" s="40">
        <v>130</v>
      </c>
      <c r="AY4" s="40">
        <v>135</v>
      </c>
      <c r="AZ4" s="40">
        <v>140</v>
      </c>
      <c r="BA4" s="40">
        <v>145</v>
      </c>
      <c r="BB4" s="40">
        <v>150</v>
      </c>
      <c r="BC4" s="40">
        <v>155</v>
      </c>
      <c r="BD4" s="40">
        <v>160</v>
      </c>
      <c r="BE4" s="40">
        <v>165</v>
      </c>
      <c r="BF4" s="40">
        <v>170</v>
      </c>
      <c r="BG4" s="40">
        <v>175</v>
      </c>
      <c r="BH4" s="40">
        <v>180</v>
      </c>
      <c r="BI4" s="40">
        <v>185</v>
      </c>
      <c r="BJ4" s="40">
        <v>190</v>
      </c>
      <c r="BK4" s="40">
        <v>195</v>
      </c>
      <c r="BL4" s="40">
        <v>200</v>
      </c>
    </row>
    <row r="5" spans="1:64" x14ac:dyDescent="0.3">
      <c r="B5" s="36" t="s">
        <v>55</v>
      </c>
      <c r="C5" s="36"/>
      <c r="D5" s="38">
        <v>50</v>
      </c>
      <c r="E5" s="25"/>
      <c r="Z5" s="3"/>
      <c r="AA5" s="4" t="s">
        <v>25</v>
      </c>
      <c r="AB5" s="40">
        <f t="shared" ref="AB5:BL5" si="0">-$D$6*$D$7</f>
        <v>-10</v>
      </c>
      <c r="AC5" s="40">
        <f t="shared" si="0"/>
        <v>-10</v>
      </c>
      <c r="AD5" s="40">
        <f t="shared" si="0"/>
        <v>-10</v>
      </c>
      <c r="AE5" s="40">
        <f t="shared" si="0"/>
        <v>-10</v>
      </c>
      <c r="AF5" s="40">
        <f t="shared" si="0"/>
        <v>-10</v>
      </c>
      <c r="AG5" s="40">
        <f t="shared" si="0"/>
        <v>-10</v>
      </c>
      <c r="AH5" s="40">
        <f t="shared" si="0"/>
        <v>-10</v>
      </c>
      <c r="AI5" s="40">
        <f t="shared" si="0"/>
        <v>-10</v>
      </c>
      <c r="AJ5" s="40">
        <f t="shared" si="0"/>
        <v>-10</v>
      </c>
      <c r="AK5" s="40">
        <f t="shared" si="0"/>
        <v>-10</v>
      </c>
      <c r="AL5" s="40">
        <f t="shared" si="0"/>
        <v>-10</v>
      </c>
      <c r="AM5" s="40">
        <f t="shared" si="0"/>
        <v>-10</v>
      </c>
      <c r="AN5" s="40">
        <f t="shared" si="0"/>
        <v>-10</v>
      </c>
      <c r="AO5" s="40">
        <f t="shared" si="0"/>
        <v>-10</v>
      </c>
      <c r="AP5" s="40">
        <f t="shared" si="0"/>
        <v>-10</v>
      </c>
      <c r="AQ5" s="40">
        <f t="shared" si="0"/>
        <v>-10</v>
      </c>
      <c r="AR5" s="40">
        <f t="shared" si="0"/>
        <v>-10</v>
      </c>
      <c r="AS5" s="40">
        <f t="shared" si="0"/>
        <v>-10</v>
      </c>
      <c r="AT5" s="40">
        <f t="shared" si="0"/>
        <v>-10</v>
      </c>
      <c r="AU5" s="40">
        <f t="shared" si="0"/>
        <v>-10</v>
      </c>
      <c r="AV5" s="40">
        <f t="shared" si="0"/>
        <v>-10</v>
      </c>
      <c r="AW5" s="40">
        <f t="shared" si="0"/>
        <v>-10</v>
      </c>
      <c r="AX5" s="40">
        <f t="shared" si="0"/>
        <v>-10</v>
      </c>
      <c r="AY5" s="40">
        <f t="shared" si="0"/>
        <v>-10</v>
      </c>
      <c r="AZ5" s="40">
        <f t="shared" si="0"/>
        <v>-10</v>
      </c>
      <c r="BA5" s="40">
        <f t="shared" si="0"/>
        <v>-10</v>
      </c>
      <c r="BB5" s="40">
        <f t="shared" si="0"/>
        <v>-10</v>
      </c>
      <c r="BC5" s="40">
        <f t="shared" si="0"/>
        <v>-10</v>
      </c>
      <c r="BD5" s="40">
        <f t="shared" si="0"/>
        <v>-10</v>
      </c>
      <c r="BE5" s="40">
        <f t="shared" si="0"/>
        <v>-10</v>
      </c>
      <c r="BF5" s="40">
        <f t="shared" si="0"/>
        <v>-10</v>
      </c>
      <c r="BG5" s="40">
        <f t="shared" si="0"/>
        <v>-10</v>
      </c>
      <c r="BH5" s="40">
        <f t="shared" si="0"/>
        <v>-10</v>
      </c>
      <c r="BI5" s="40">
        <f t="shared" si="0"/>
        <v>-10</v>
      </c>
      <c r="BJ5" s="40">
        <f t="shared" si="0"/>
        <v>-10</v>
      </c>
      <c r="BK5" s="40">
        <f t="shared" si="0"/>
        <v>-10</v>
      </c>
      <c r="BL5" s="40">
        <f t="shared" si="0"/>
        <v>-10</v>
      </c>
    </row>
    <row r="6" spans="1:64" x14ac:dyDescent="0.3">
      <c r="B6" s="36" t="s">
        <v>7</v>
      </c>
      <c r="C6" s="37"/>
      <c r="D6" s="38">
        <v>10</v>
      </c>
      <c r="AA6" s="4" t="s">
        <v>4</v>
      </c>
      <c r="AB6" s="40">
        <f>MAX(AB4+AB5,0)</f>
        <v>10</v>
      </c>
      <c r="AC6" s="40">
        <f t="shared" ref="AC6:BL6" si="1">MAX(AC4+AC5,0)</f>
        <v>15</v>
      </c>
      <c r="AD6" s="40">
        <f t="shared" si="1"/>
        <v>20</v>
      </c>
      <c r="AE6" s="40">
        <f t="shared" si="1"/>
        <v>25</v>
      </c>
      <c r="AF6" s="40">
        <f t="shared" si="1"/>
        <v>30</v>
      </c>
      <c r="AG6" s="40">
        <f t="shared" si="1"/>
        <v>35</v>
      </c>
      <c r="AH6" s="40">
        <f t="shared" si="1"/>
        <v>40</v>
      </c>
      <c r="AI6" s="40">
        <f t="shared" si="1"/>
        <v>45</v>
      </c>
      <c r="AJ6" s="40">
        <f t="shared" si="1"/>
        <v>50</v>
      </c>
      <c r="AK6" s="40">
        <f t="shared" si="1"/>
        <v>55</v>
      </c>
      <c r="AL6" s="40">
        <f t="shared" si="1"/>
        <v>60</v>
      </c>
      <c r="AM6" s="40">
        <f t="shared" si="1"/>
        <v>65</v>
      </c>
      <c r="AN6" s="40">
        <f t="shared" si="1"/>
        <v>70</v>
      </c>
      <c r="AO6" s="40">
        <f t="shared" si="1"/>
        <v>75</v>
      </c>
      <c r="AP6" s="40">
        <f t="shared" si="1"/>
        <v>80</v>
      </c>
      <c r="AQ6" s="40">
        <f t="shared" si="1"/>
        <v>85</v>
      </c>
      <c r="AR6" s="40">
        <f t="shared" si="1"/>
        <v>90</v>
      </c>
      <c r="AS6" s="40">
        <f t="shared" si="1"/>
        <v>95</v>
      </c>
      <c r="AT6" s="40">
        <f t="shared" si="1"/>
        <v>100</v>
      </c>
      <c r="AU6" s="40">
        <f t="shared" si="1"/>
        <v>105</v>
      </c>
      <c r="AV6" s="40">
        <f t="shared" si="1"/>
        <v>110</v>
      </c>
      <c r="AW6" s="40">
        <f t="shared" si="1"/>
        <v>115</v>
      </c>
      <c r="AX6" s="40">
        <f t="shared" si="1"/>
        <v>120</v>
      </c>
      <c r="AY6" s="40">
        <f t="shared" si="1"/>
        <v>125</v>
      </c>
      <c r="AZ6" s="40">
        <f t="shared" si="1"/>
        <v>130</v>
      </c>
      <c r="BA6" s="40">
        <f t="shared" si="1"/>
        <v>135</v>
      </c>
      <c r="BB6" s="40">
        <f t="shared" si="1"/>
        <v>140</v>
      </c>
      <c r="BC6" s="40">
        <f t="shared" si="1"/>
        <v>145</v>
      </c>
      <c r="BD6" s="40">
        <f t="shared" si="1"/>
        <v>150</v>
      </c>
      <c r="BE6" s="40">
        <f t="shared" si="1"/>
        <v>155</v>
      </c>
      <c r="BF6" s="40">
        <f t="shared" si="1"/>
        <v>160</v>
      </c>
      <c r="BG6" s="40">
        <f t="shared" si="1"/>
        <v>165</v>
      </c>
      <c r="BH6" s="40">
        <f t="shared" si="1"/>
        <v>170</v>
      </c>
      <c r="BI6" s="40">
        <f t="shared" si="1"/>
        <v>175</v>
      </c>
      <c r="BJ6" s="40">
        <f t="shared" si="1"/>
        <v>180</v>
      </c>
      <c r="BK6" s="40">
        <f t="shared" si="1"/>
        <v>185</v>
      </c>
      <c r="BL6" s="40">
        <f t="shared" si="1"/>
        <v>190</v>
      </c>
    </row>
    <row r="7" spans="1:64" x14ac:dyDescent="0.3">
      <c r="B7" s="36" t="s">
        <v>22</v>
      </c>
      <c r="C7" s="37"/>
      <c r="D7" s="39">
        <v>1</v>
      </c>
      <c r="AA7" s="4" t="s">
        <v>5</v>
      </c>
      <c r="AB7" s="40">
        <f t="shared" ref="AB7:BL7" si="2">-AB6*$D$13</f>
        <v>-1.25</v>
      </c>
      <c r="AC7" s="40">
        <f t="shared" si="2"/>
        <v>-1.875</v>
      </c>
      <c r="AD7" s="40">
        <f t="shared" si="2"/>
        <v>-2.5</v>
      </c>
      <c r="AE7" s="40">
        <f t="shared" si="2"/>
        <v>-3.125</v>
      </c>
      <c r="AF7" s="40">
        <f t="shared" si="2"/>
        <v>-3.75</v>
      </c>
      <c r="AG7" s="40">
        <f t="shared" si="2"/>
        <v>-4.375</v>
      </c>
      <c r="AH7" s="40">
        <f t="shared" si="2"/>
        <v>-5</v>
      </c>
      <c r="AI7" s="40">
        <f t="shared" si="2"/>
        <v>-5.625</v>
      </c>
      <c r="AJ7" s="40">
        <f t="shared" si="2"/>
        <v>-6.25</v>
      </c>
      <c r="AK7" s="40">
        <f t="shared" si="2"/>
        <v>-6.875</v>
      </c>
      <c r="AL7" s="40">
        <f t="shared" si="2"/>
        <v>-7.5</v>
      </c>
      <c r="AM7" s="40">
        <f t="shared" si="2"/>
        <v>-8.125</v>
      </c>
      <c r="AN7" s="40">
        <f t="shared" si="2"/>
        <v>-8.75</v>
      </c>
      <c r="AO7" s="40">
        <f t="shared" si="2"/>
        <v>-9.375</v>
      </c>
      <c r="AP7" s="40">
        <f t="shared" si="2"/>
        <v>-10</v>
      </c>
      <c r="AQ7" s="40">
        <f t="shared" si="2"/>
        <v>-10.625</v>
      </c>
      <c r="AR7" s="40">
        <f t="shared" si="2"/>
        <v>-11.25</v>
      </c>
      <c r="AS7" s="40">
        <f t="shared" si="2"/>
        <v>-11.875</v>
      </c>
      <c r="AT7" s="40">
        <f t="shared" si="2"/>
        <v>-12.5</v>
      </c>
      <c r="AU7" s="40">
        <f t="shared" si="2"/>
        <v>-13.125</v>
      </c>
      <c r="AV7" s="40">
        <f t="shared" si="2"/>
        <v>-13.75</v>
      </c>
      <c r="AW7" s="40">
        <f t="shared" si="2"/>
        <v>-14.375</v>
      </c>
      <c r="AX7" s="40">
        <f t="shared" si="2"/>
        <v>-15</v>
      </c>
      <c r="AY7" s="40">
        <f t="shared" si="2"/>
        <v>-15.625</v>
      </c>
      <c r="AZ7" s="40">
        <f t="shared" si="2"/>
        <v>-16.25</v>
      </c>
      <c r="BA7" s="40">
        <f t="shared" si="2"/>
        <v>-16.875</v>
      </c>
      <c r="BB7" s="40">
        <f t="shared" si="2"/>
        <v>-17.5</v>
      </c>
      <c r="BC7" s="40">
        <f t="shared" si="2"/>
        <v>-18.125</v>
      </c>
      <c r="BD7" s="40">
        <f t="shared" si="2"/>
        <v>-18.75</v>
      </c>
      <c r="BE7" s="40">
        <f t="shared" si="2"/>
        <v>-19.375</v>
      </c>
      <c r="BF7" s="40">
        <f t="shared" si="2"/>
        <v>-20</v>
      </c>
      <c r="BG7" s="40">
        <f t="shared" si="2"/>
        <v>-20.625</v>
      </c>
      <c r="BH7" s="40">
        <f t="shared" si="2"/>
        <v>-21.25</v>
      </c>
      <c r="BI7" s="40">
        <f t="shared" si="2"/>
        <v>-21.875</v>
      </c>
      <c r="BJ7" s="40">
        <f t="shared" si="2"/>
        <v>-22.5</v>
      </c>
      <c r="BK7" s="40">
        <f t="shared" si="2"/>
        <v>-23.125</v>
      </c>
      <c r="BL7" s="40">
        <f t="shared" si="2"/>
        <v>-23.75</v>
      </c>
    </row>
    <row r="8" spans="1:64" x14ac:dyDescent="0.3">
      <c r="B8" s="36" t="s">
        <v>23</v>
      </c>
      <c r="C8" s="37"/>
      <c r="D8" s="38">
        <v>30</v>
      </c>
      <c r="AA8" s="4" t="s">
        <v>21</v>
      </c>
      <c r="AB8" s="40">
        <f t="shared" ref="AB8:BL8" si="3">-$D$8*$D$9</f>
        <v>-30</v>
      </c>
      <c r="AC8" s="40">
        <f t="shared" si="3"/>
        <v>-30</v>
      </c>
      <c r="AD8" s="40">
        <f t="shared" si="3"/>
        <v>-30</v>
      </c>
      <c r="AE8" s="40">
        <f t="shared" si="3"/>
        <v>-30</v>
      </c>
      <c r="AF8" s="40">
        <f t="shared" si="3"/>
        <v>-30</v>
      </c>
      <c r="AG8" s="40">
        <f t="shared" si="3"/>
        <v>-30</v>
      </c>
      <c r="AH8" s="40">
        <f t="shared" si="3"/>
        <v>-30</v>
      </c>
      <c r="AI8" s="40">
        <f t="shared" si="3"/>
        <v>-30</v>
      </c>
      <c r="AJ8" s="40">
        <f t="shared" si="3"/>
        <v>-30</v>
      </c>
      <c r="AK8" s="40">
        <f t="shared" si="3"/>
        <v>-30</v>
      </c>
      <c r="AL8" s="40">
        <f t="shared" si="3"/>
        <v>-30</v>
      </c>
      <c r="AM8" s="40">
        <f t="shared" si="3"/>
        <v>-30</v>
      </c>
      <c r="AN8" s="40">
        <f t="shared" si="3"/>
        <v>-30</v>
      </c>
      <c r="AO8" s="40">
        <f t="shared" si="3"/>
        <v>-30</v>
      </c>
      <c r="AP8" s="40">
        <f t="shared" si="3"/>
        <v>-30</v>
      </c>
      <c r="AQ8" s="40">
        <f t="shared" si="3"/>
        <v>-30</v>
      </c>
      <c r="AR8" s="40">
        <f t="shared" si="3"/>
        <v>-30</v>
      </c>
      <c r="AS8" s="40">
        <f t="shared" si="3"/>
        <v>-30</v>
      </c>
      <c r="AT8" s="40">
        <f t="shared" si="3"/>
        <v>-30</v>
      </c>
      <c r="AU8" s="40">
        <f t="shared" si="3"/>
        <v>-30</v>
      </c>
      <c r="AV8" s="40">
        <f t="shared" si="3"/>
        <v>-30</v>
      </c>
      <c r="AW8" s="40">
        <f t="shared" si="3"/>
        <v>-30</v>
      </c>
      <c r="AX8" s="40">
        <f t="shared" si="3"/>
        <v>-30</v>
      </c>
      <c r="AY8" s="40">
        <f t="shared" si="3"/>
        <v>-30</v>
      </c>
      <c r="AZ8" s="40">
        <f t="shared" si="3"/>
        <v>-30</v>
      </c>
      <c r="BA8" s="40">
        <f t="shared" si="3"/>
        <v>-30</v>
      </c>
      <c r="BB8" s="40">
        <f t="shared" si="3"/>
        <v>-30</v>
      </c>
      <c r="BC8" s="40">
        <f t="shared" si="3"/>
        <v>-30</v>
      </c>
      <c r="BD8" s="40">
        <f t="shared" si="3"/>
        <v>-30</v>
      </c>
      <c r="BE8" s="40">
        <f t="shared" si="3"/>
        <v>-30</v>
      </c>
      <c r="BF8" s="40">
        <f t="shared" si="3"/>
        <v>-30</v>
      </c>
      <c r="BG8" s="40">
        <f t="shared" si="3"/>
        <v>-30</v>
      </c>
      <c r="BH8" s="40">
        <f t="shared" si="3"/>
        <v>-30</v>
      </c>
      <c r="BI8" s="40">
        <f t="shared" si="3"/>
        <v>-30</v>
      </c>
      <c r="BJ8" s="40">
        <f t="shared" si="3"/>
        <v>-30</v>
      </c>
      <c r="BK8" s="40">
        <f t="shared" si="3"/>
        <v>-30</v>
      </c>
      <c r="BL8" s="40">
        <f t="shared" si="3"/>
        <v>-30</v>
      </c>
    </row>
    <row r="9" spans="1:64" x14ac:dyDescent="0.3">
      <c r="B9" s="36" t="s">
        <v>3</v>
      </c>
      <c r="C9" s="37"/>
      <c r="D9" s="39">
        <v>1</v>
      </c>
      <c r="AA9" s="4" t="s">
        <v>0</v>
      </c>
      <c r="AB9" s="40">
        <f>SUM(AB6:AB8)</f>
        <v>-21.25</v>
      </c>
      <c r="AC9" s="40">
        <f t="shared" ref="AC9:AR9" si="4">SUM(AC6:AC8)</f>
        <v>-16.875</v>
      </c>
      <c r="AD9" s="40">
        <f t="shared" si="4"/>
        <v>-12.5</v>
      </c>
      <c r="AE9" s="40">
        <f t="shared" si="4"/>
        <v>-8.125</v>
      </c>
      <c r="AF9" s="40">
        <f t="shared" si="4"/>
        <v>-3.75</v>
      </c>
      <c r="AG9" s="40">
        <f t="shared" si="4"/>
        <v>0.625</v>
      </c>
      <c r="AH9" s="40">
        <f t="shared" si="4"/>
        <v>5</v>
      </c>
      <c r="AI9" s="40">
        <f t="shared" si="4"/>
        <v>9.375</v>
      </c>
      <c r="AJ9" s="40">
        <f t="shared" si="4"/>
        <v>13.75</v>
      </c>
      <c r="AK9" s="40">
        <f t="shared" si="4"/>
        <v>18.125</v>
      </c>
      <c r="AL9" s="40">
        <f t="shared" si="4"/>
        <v>22.5</v>
      </c>
      <c r="AM9" s="40">
        <f t="shared" si="4"/>
        <v>26.875</v>
      </c>
      <c r="AN9" s="40">
        <f t="shared" si="4"/>
        <v>31.25</v>
      </c>
      <c r="AO9" s="40">
        <f t="shared" si="4"/>
        <v>35.625</v>
      </c>
      <c r="AP9" s="40">
        <f t="shared" si="4"/>
        <v>40</v>
      </c>
      <c r="AQ9" s="40">
        <f t="shared" si="4"/>
        <v>44.375</v>
      </c>
      <c r="AR9" s="40">
        <f t="shared" si="4"/>
        <v>48.75</v>
      </c>
      <c r="AS9" s="40">
        <f t="shared" ref="AS9" si="5">SUM(AS6:AS8)</f>
        <v>53.125</v>
      </c>
      <c r="AT9" s="40">
        <f t="shared" ref="AT9" si="6">SUM(AT6:AT8)</f>
        <v>57.5</v>
      </c>
      <c r="AU9" s="40">
        <f t="shared" ref="AU9" si="7">SUM(AU6:AU8)</f>
        <v>61.875</v>
      </c>
      <c r="AV9" s="40">
        <f t="shared" ref="AV9" si="8">SUM(AV6:AV8)</f>
        <v>66.25</v>
      </c>
      <c r="AW9" s="40">
        <f t="shared" ref="AW9" si="9">SUM(AW6:AW8)</f>
        <v>70.625</v>
      </c>
      <c r="AX9" s="40">
        <f t="shared" ref="AX9" si="10">SUM(AX6:AX8)</f>
        <v>75</v>
      </c>
      <c r="AY9" s="40">
        <f t="shared" ref="AY9" si="11">SUM(AY6:AY8)</f>
        <v>79.375</v>
      </c>
      <c r="AZ9" s="40">
        <f t="shared" ref="AZ9" si="12">SUM(AZ6:AZ8)</f>
        <v>83.75</v>
      </c>
      <c r="BA9" s="40">
        <f t="shared" ref="BA9" si="13">SUM(BA6:BA8)</f>
        <v>88.125</v>
      </c>
      <c r="BB9" s="40">
        <f t="shared" ref="BB9" si="14">SUM(BB6:BB8)</f>
        <v>92.5</v>
      </c>
      <c r="BC9" s="40">
        <f t="shared" ref="BC9" si="15">SUM(BC6:BC8)</f>
        <v>96.875</v>
      </c>
      <c r="BD9" s="40">
        <f t="shared" ref="BD9" si="16">SUM(BD6:BD8)</f>
        <v>101.25</v>
      </c>
      <c r="BE9" s="40">
        <f t="shared" ref="BE9" si="17">SUM(BE6:BE8)</f>
        <v>105.625</v>
      </c>
      <c r="BF9" s="40">
        <f t="shared" ref="BF9" si="18">SUM(BF6:BF8)</f>
        <v>110</v>
      </c>
      <c r="BG9" s="40">
        <f t="shared" ref="BG9" si="19">SUM(BG6:BG8)</f>
        <v>114.375</v>
      </c>
      <c r="BH9" s="40">
        <f t="shared" ref="BH9" si="20">SUM(BH6:BH8)</f>
        <v>118.75</v>
      </c>
      <c r="BI9" s="40">
        <f t="shared" ref="BI9" si="21">SUM(BI6:BI8)</f>
        <v>123.125</v>
      </c>
      <c r="BJ9" s="40">
        <f t="shared" ref="BJ9" si="22">SUM(BJ6:BJ8)</f>
        <v>127.5</v>
      </c>
      <c r="BK9" s="40">
        <f t="shared" ref="BK9" si="23">SUM(BK6:BK8)</f>
        <v>131.875</v>
      </c>
      <c r="BL9" s="40">
        <f t="shared" ref="BL9" si="24">SUM(BL6:BL8)</f>
        <v>136.25</v>
      </c>
    </row>
    <row r="10" spans="1:64" x14ac:dyDescent="0.3">
      <c r="B10" s="36" t="s">
        <v>24</v>
      </c>
      <c r="C10" s="37"/>
      <c r="D10" s="39">
        <v>0.35</v>
      </c>
      <c r="AA10" s="4" t="s">
        <v>26</v>
      </c>
      <c r="AB10" s="40">
        <f>MIN(-AB9*$D$10,0)</f>
        <v>0</v>
      </c>
      <c r="AC10" s="40">
        <f t="shared" ref="AC10:BL10" si="25">MIN(-AC9*$D$10,0)</f>
        <v>0</v>
      </c>
      <c r="AD10" s="40">
        <f t="shared" si="25"/>
        <v>0</v>
      </c>
      <c r="AE10" s="40">
        <f t="shared" si="25"/>
        <v>0</v>
      </c>
      <c r="AF10" s="40">
        <f t="shared" si="25"/>
        <v>0</v>
      </c>
      <c r="AG10" s="40">
        <f t="shared" si="25"/>
        <v>-0.21875</v>
      </c>
      <c r="AH10" s="40">
        <f t="shared" si="25"/>
        <v>-1.75</v>
      </c>
      <c r="AI10" s="40">
        <f t="shared" si="25"/>
        <v>-3.28125</v>
      </c>
      <c r="AJ10" s="40">
        <f t="shared" si="25"/>
        <v>-4.8125</v>
      </c>
      <c r="AK10" s="40">
        <f t="shared" si="25"/>
        <v>-6.34375</v>
      </c>
      <c r="AL10" s="40">
        <f t="shared" si="25"/>
        <v>-7.8749999999999991</v>
      </c>
      <c r="AM10" s="40">
        <f t="shared" si="25"/>
        <v>-9.40625</v>
      </c>
      <c r="AN10" s="40">
        <f t="shared" si="25"/>
        <v>-10.9375</v>
      </c>
      <c r="AO10" s="40">
        <f t="shared" si="25"/>
        <v>-12.46875</v>
      </c>
      <c r="AP10" s="40">
        <f t="shared" si="25"/>
        <v>-14</v>
      </c>
      <c r="AQ10" s="40">
        <f t="shared" si="25"/>
        <v>-15.531249999999998</v>
      </c>
      <c r="AR10" s="40">
        <f t="shared" si="25"/>
        <v>-17.0625</v>
      </c>
      <c r="AS10" s="40">
        <f t="shared" si="25"/>
        <v>-18.59375</v>
      </c>
      <c r="AT10" s="40">
        <f t="shared" si="25"/>
        <v>-20.125</v>
      </c>
      <c r="AU10" s="40">
        <f t="shared" si="25"/>
        <v>-21.65625</v>
      </c>
      <c r="AV10" s="40">
        <f t="shared" si="25"/>
        <v>-23.1875</v>
      </c>
      <c r="AW10" s="40">
        <f t="shared" si="25"/>
        <v>-24.71875</v>
      </c>
      <c r="AX10" s="40">
        <f t="shared" si="25"/>
        <v>-26.25</v>
      </c>
      <c r="AY10" s="40">
        <f t="shared" si="25"/>
        <v>-27.78125</v>
      </c>
      <c r="AZ10" s="40">
        <f t="shared" si="25"/>
        <v>-29.312499999999996</v>
      </c>
      <c r="BA10" s="40">
        <f t="shared" si="25"/>
        <v>-30.843749999999996</v>
      </c>
      <c r="BB10" s="40">
        <f t="shared" si="25"/>
        <v>-32.375</v>
      </c>
      <c r="BC10" s="40">
        <f t="shared" si="25"/>
        <v>-33.90625</v>
      </c>
      <c r="BD10" s="40">
        <f t="shared" si="25"/>
        <v>-35.4375</v>
      </c>
      <c r="BE10" s="40">
        <f t="shared" si="25"/>
        <v>-36.96875</v>
      </c>
      <c r="BF10" s="40">
        <f t="shared" si="25"/>
        <v>-38.5</v>
      </c>
      <c r="BG10" s="40">
        <f t="shared" si="25"/>
        <v>-40.03125</v>
      </c>
      <c r="BH10" s="40">
        <f t="shared" si="25"/>
        <v>-41.5625</v>
      </c>
      <c r="BI10" s="40">
        <f t="shared" si="25"/>
        <v>-43.09375</v>
      </c>
      <c r="BJ10" s="40">
        <f t="shared" si="25"/>
        <v>-44.625</v>
      </c>
      <c r="BK10" s="40">
        <f t="shared" si="25"/>
        <v>-46.15625</v>
      </c>
      <c r="BL10" s="40">
        <f t="shared" si="25"/>
        <v>-47.6875</v>
      </c>
    </row>
    <row r="11" spans="1:64" x14ac:dyDescent="0.3">
      <c r="B11" s="36" t="s">
        <v>6</v>
      </c>
      <c r="C11" s="37"/>
      <c r="D11" s="39">
        <v>0.2</v>
      </c>
      <c r="AA11" s="4" t="s">
        <v>27</v>
      </c>
      <c r="AB11" s="40">
        <f t="shared" ref="AB11:BL11" si="26">INDEX($E$40:$E$49,MATCH(AB6,$C$40:$C$49,1))</f>
        <v>8</v>
      </c>
      <c r="AC11" s="40">
        <f t="shared" si="26"/>
        <v>8</v>
      </c>
      <c r="AD11" s="40">
        <f t="shared" si="26"/>
        <v>8</v>
      </c>
      <c r="AE11" s="40">
        <f t="shared" si="26"/>
        <v>8</v>
      </c>
      <c r="AF11" s="40">
        <f t="shared" si="26"/>
        <v>8</v>
      </c>
      <c r="AG11" s="40">
        <f t="shared" si="26"/>
        <v>8</v>
      </c>
      <c r="AH11" s="40">
        <f t="shared" si="26"/>
        <v>8</v>
      </c>
      <c r="AI11" s="40">
        <f t="shared" si="26"/>
        <v>8</v>
      </c>
      <c r="AJ11" s="40">
        <f t="shared" si="26"/>
        <v>8</v>
      </c>
      <c r="AK11" s="40">
        <f t="shared" si="26"/>
        <v>8</v>
      </c>
      <c r="AL11" s="40">
        <f t="shared" si="26"/>
        <v>7</v>
      </c>
      <c r="AM11" s="40">
        <f t="shared" si="26"/>
        <v>7</v>
      </c>
      <c r="AN11" s="40">
        <f t="shared" si="26"/>
        <v>6</v>
      </c>
      <c r="AO11" s="40">
        <f t="shared" si="26"/>
        <v>6</v>
      </c>
      <c r="AP11" s="40">
        <f t="shared" si="26"/>
        <v>5</v>
      </c>
      <c r="AQ11" s="40">
        <f t="shared" si="26"/>
        <v>5</v>
      </c>
      <c r="AR11" s="40">
        <f t="shared" si="26"/>
        <v>4</v>
      </c>
      <c r="AS11" s="40">
        <f t="shared" si="26"/>
        <v>4</v>
      </c>
      <c r="AT11" s="40">
        <f t="shared" si="26"/>
        <v>3</v>
      </c>
      <c r="AU11" s="40">
        <f t="shared" si="26"/>
        <v>3</v>
      </c>
      <c r="AV11" s="40">
        <f t="shared" si="26"/>
        <v>0</v>
      </c>
      <c r="AW11" s="40">
        <f t="shared" si="26"/>
        <v>0</v>
      </c>
      <c r="AX11" s="40">
        <f t="shared" si="26"/>
        <v>0</v>
      </c>
      <c r="AY11" s="40">
        <f t="shared" si="26"/>
        <v>0</v>
      </c>
      <c r="AZ11" s="40">
        <f t="shared" si="26"/>
        <v>0</v>
      </c>
      <c r="BA11" s="40">
        <f t="shared" si="26"/>
        <v>0</v>
      </c>
      <c r="BB11" s="40">
        <f t="shared" si="26"/>
        <v>0</v>
      </c>
      <c r="BC11" s="40">
        <f t="shared" si="26"/>
        <v>0</v>
      </c>
      <c r="BD11" s="40">
        <f t="shared" si="26"/>
        <v>0</v>
      </c>
      <c r="BE11" s="40">
        <f t="shared" si="26"/>
        <v>0</v>
      </c>
      <c r="BF11" s="40">
        <f t="shared" si="26"/>
        <v>0</v>
      </c>
      <c r="BG11" s="40">
        <f t="shared" si="26"/>
        <v>0</v>
      </c>
      <c r="BH11" s="40">
        <f t="shared" si="26"/>
        <v>0</v>
      </c>
      <c r="BI11" s="40">
        <f t="shared" si="26"/>
        <v>0</v>
      </c>
      <c r="BJ11" s="40">
        <f t="shared" si="26"/>
        <v>0</v>
      </c>
      <c r="BK11" s="40">
        <f t="shared" si="26"/>
        <v>0</v>
      </c>
      <c r="BL11" s="40">
        <f t="shared" si="26"/>
        <v>0</v>
      </c>
    </row>
    <row r="12" spans="1:64" x14ac:dyDescent="0.3">
      <c r="B12" s="36" t="s">
        <v>48</v>
      </c>
      <c r="C12" s="36"/>
      <c r="D12" s="59">
        <v>5</v>
      </c>
      <c r="AA12" s="4" t="s">
        <v>28</v>
      </c>
      <c r="AB12" s="40">
        <f>MIN(AB10+AB11,0)</f>
        <v>0</v>
      </c>
      <c r="AC12" s="40">
        <f t="shared" ref="AC12:BL12" si="27">MIN(AC10+AC11,0)</f>
        <v>0</v>
      </c>
      <c r="AD12" s="40">
        <f t="shared" si="27"/>
        <v>0</v>
      </c>
      <c r="AE12" s="40">
        <f t="shared" si="27"/>
        <v>0</v>
      </c>
      <c r="AF12" s="40">
        <f t="shared" si="27"/>
        <v>0</v>
      </c>
      <c r="AG12" s="40">
        <f t="shared" si="27"/>
        <v>0</v>
      </c>
      <c r="AH12" s="40">
        <f t="shared" si="27"/>
        <v>0</v>
      </c>
      <c r="AI12" s="40">
        <f t="shared" si="27"/>
        <v>0</v>
      </c>
      <c r="AJ12" s="40">
        <f t="shared" si="27"/>
        <v>0</v>
      </c>
      <c r="AK12" s="40">
        <f t="shared" si="27"/>
        <v>0</v>
      </c>
      <c r="AL12" s="40">
        <f t="shared" si="27"/>
        <v>-0.87499999999999911</v>
      </c>
      <c r="AM12" s="40">
        <f t="shared" si="27"/>
        <v>-2.40625</v>
      </c>
      <c r="AN12" s="40">
        <f t="shared" si="27"/>
        <v>-4.9375</v>
      </c>
      <c r="AO12" s="40">
        <f t="shared" si="27"/>
        <v>-6.46875</v>
      </c>
      <c r="AP12" s="40">
        <f t="shared" si="27"/>
        <v>-9</v>
      </c>
      <c r="AQ12" s="40">
        <f t="shared" si="27"/>
        <v>-10.531249999999998</v>
      </c>
      <c r="AR12" s="40">
        <f t="shared" si="27"/>
        <v>-13.0625</v>
      </c>
      <c r="AS12" s="40">
        <f t="shared" si="27"/>
        <v>-14.59375</v>
      </c>
      <c r="AT12" s="40">
        <f t="shared" si="27"/>
        <v>-17.125</v>
      </c>
      <c r="AU12" s="40">
        <f t="shared" si="27"/>
        <v>-18.65625</v>
      </c>
      <c r="AV12" s="40">
        <f t="shared" si="27"/>
        <v>-23.1875</v>
      </c>
      <c r="AW12" s="40">
        <f t="shared" si="27"/>
        <v>-24.71875</v>
      </c>
      <c r="AX12" s="40">
        <f t="shared" si="27"/>
        <v>-26.25</v>
      </c>
      <c r="AY12" s="40">
        <f t="shared" si="27"/>
        <v>-27.78125</v>
      </c>
      <c r="AZ12" s="40">
        <f t="shared" si="27"/>
        <v>-29.312499999999996</v>
      </c>
      <c r="BA12" s="40">
        <f t="shared" si="27"/>
        <v>-30.843749999999996</v>
      </c>
      <c r="BB12" s="40">
        <f t="shared" si="27"/>
        <v>-32.375</v>
      </c>
      <c r="BC12" s="40">
        <f t="shared" si="27"/>
        <v>-33.90625</v>
      </c>
      <c r="BD12" s="40">
        <f t="shared" si="27"/>
        <v>-35.4375</v>
      </c>
      <c r="BE12" s="40">
        <f t="shared" si="27"/>
        <v>-36.96875</v>
      </c>
      <c r="BF12" s="40">
        <f t="shared" si="27"/>
        <v>-38.5</v>
      </c>
      <c r="BG12" s="40">
        <f t="shared" si="27"/>
        <v>-40.03125</v>
      </c>
      <c r="BH12" s="40">
        <f t="shared" si="27"/>
        <v>-41.5625</v>
      </c>
      <c r="BI12" s="40">
        <f t="shared" si="27"/>
        <v>-43.09375</v>
      </c>
      <c r="BJ12" s="40">
        <f t="shared" si="27"/>
        <v>-44.625</v>
      </c>
      <c r="BK12" s="40">
        <f t="shared" si="27"/>
        <v>-46.15625</v>
      </c>
      <c r="BL12" s="40">
        <f t="shared" si="27"/>
        <v>-47.6875</v>
      </c>
    </row>
    <row r="13" spans="1:64" x14ac:dyDescent="0.3">
      <c r="B13" s="36" t="s">
        <v>5</v>
      </c>
      <c r="C13" s="37"/>
      <c r="D13" s="41">
        <v>0.125</v>
      </c>
      <c r="AA13" s="4" t="s">
        <v>29</v>
      </c>
      <c r="AB13" s="40">
        <f t="shared" ref="AB13:BL13" si="28">-INDEX($E$20:$E$29,MATCH(AB4,$C$20:$C$29,1))*AB6</f>
        <v>-0.4</v>
      </c>
      <c r="AC13" s="40">
        <f t="shared" si="28"/>
        <v>-0.6</v>
      </c>
      <c r="AD13" s="40">
        <f t="shared" si="28"/>
        <v>-0.8</v>
      </c>
      <c r="AE13" s="40">
        <f t="shared" si="28"/>
        <v>-1</v>
      </c>
      <c r="AF13" s="40">
        <f t="shared" si="28"/>
        <v>-1.2</v>
      </c>
      <c r="AG13" s="40">
        <f t="shared" si="28"/>
        <v>-1.4000000000000001</v>
      </c>
      <c r="AH13" s="40">
        <f t="shared" si="28"/>
        <v>-2</v>
      </c>
      <c r="AI13" s="40">
        <f t="shared" si="28"/>
        <v>-2.25</v>
      </c>
      <c r="AJ13" s="40">
        <f t="shared" si="28"/>
        <v>-2.5</v>
      </c>
      <c r="AK13" s="40">
        <f t="shared" si="28"/>
        <v>-2.75</v>
      </c>
      <c r="AL13" s="40">
        <f t="shared" si="28"/>
        <v>-3</v>
      </c>
      <c r="AM13" s="40">
        <f t="shared" si="28"/>
        <v>-3.25</v>
      </c>
      <c r="AN13" s="40">
        <f t="shared" si="28"/>
        <v>-3.5</v>
      </c>
      <c r="AO13" s="40">
        <f t="shared" si="28"/>
        <v>-3.75</v>
      </c>
      <c r="AP13" s="40">
        <f t="shared" si="28"/>
        <v>-4</v>
      </c>
      <c r="AQ13" s="40">
        <f t="shared" si="28"/>
        <v>-4.25</v>
      </c>
      <c r="AR13" s="40">
        <f t="shared" si="28"/>
        <v>-4.5</v>
      </c>
      <c r="AS13" s="40">
        <f t="shared" si="28"/>
        <v>-4.75</v>
      </c>
      <c r="AT13" s="40">
        <f t="shared" si="28"/>
        <v>-5</v>
      </c>
      <c r="AU13" s="40">
        <f t="shared" si="28"/>
        <v>-5.25</v>
      </c>
      <c r="AV13" s="40">
        <f t="shared" si="28"/>
        <v>-5.5</v>
      </c>
      <c r="AW13" s="40">
        <f t="shared" si="28"/>
        <v>-5.75</v>
      </c>
      <c r="AX13" s="40">
        <f t="shared" si="28"/>
        <v>-6</v>
      </c>
      <c r="AY13" s="40">
        <f t="shared" si="28"/>
        <v>-6.25</v>
      </c>
      <c r="AZ13" s="40">
        <f t="shared" si="28"/>
        <v>-6.5</v>
      </c>
      <c r="BA13" s="40">
        <f t="shared" si="28"/>
        <v>-6.75</v>
      </c>
      <c r="BB13" s="40">
        <f t="shared" si="28"/>
        <v>-7</v>
      </c>
      <c r="BC13" s="40">
        <f t="shared" si="28"/>
        <v>-7.25</v>
      </c>
      <c r="BD13" s="40">
        <f t="shared" si="28"/>
        <v>-7.5</v>
      </c>
      <c r="BE13" s="40">
        <f t="shared" si="28"/>
        <v>-7.75</v>
      </c>
      <c r="BF13" s="40">
        <f t="shared" si="28"/>
        <v>-8</v>
      </c>
      <c r="BG13" s="40">
        <f t="shared" si="28"/>
        <v>-8.25</v>
      </c>
      <c r="BH13" s="40">
        <f t="shared" si="28"/>
        <v>-8.5</v>
      </c>
      <c r="BI13" s="40">
        <f t="shared" si="28"/>
        <v>-8.75</v>
      </c>
      <c r="BJ13" s="40">
        <f t="shared" si="28"/>
        <v>-9</v>
      </c>
      <c r="BK13" s="40">
        <f t="shared" si="28"/>
        <v>-9.25</v>
      </c>
      <c r="BL13" s="40">
        <f t="shared" si="28"/>
        <v>-9.5</v>
      </c>
    </row>
    <row r="14" spans="1:64" x14ac:dyDescent="0.3">
      <c r="B14" s="36" t="s">
        <v>31</v>
      </c>
      <c r="C14" s="37"/>
      <c r="D14" s="41">
        <v>6.25E-2</v>
      </c>
      <c r="AA14" s="4" t="s">
        <v>30</v>
      </c>
      <c r="AB14" s="40">
        <f>MIN(AB13,AB12)</f>
        <v>-0.4</v>
      </c>
      <c r="AC14" s="40">
        <f t="shared" ref="AC14:AR14" si="29">MIN(AC13,AC12)</f>
        <v>-0.6</v>
      </c>
      <c r="AD14" s="40">
        <f t="shared" si="29"/>
        <v>-0.8</v>
      </c>
      <c r="AE14" s="40">
        <f t="shared" si="29"/>
        <v>-1</v>
      </c>
      <c r="AF14" s="40">
        <f t="shared" si="29"/>
        <v>-1.2</v>
      </c>
      <c r="AG14" s="40">
        <f t="shared" si="29"/>
        <v>-1.4000000000000001</v>
      </c>
      <c r="AH14" s="40">
        <f t="shared" si="29"/>
        <v>-2</v>
      </c>
      <c r="AI14" s="40">
        <f t="shared" si="29"/>
        <v>-2.25</v>
      </c>
      <c r="AJ14" s="40">
        <f t="shared" si="29"/>
        <v>-2.5</v>
      </c>
      <c r="AK14" s="40">
        <f t="shared" si="29"/>
        <v>-2.75</v>
      </c>
      <c r="AL14" s="40">
        <f t="shared" si="29"/>
        <v>-3</v>
      </c>
      <c r="AM14" s="40">
        <f t="shared" si="29"/>
        <v>-3.25</v>
      </c>
      <c r="AN14" s="40">
        <f t="shared" si="29"/>
        <v>-4.9375</v>
      </c>
      <c r="AO14" s="40">
        <f t="shared" si="29"/>
        <v>-6.46875</v>
      </c>
      <c r="AP14" s="40">
        <f t="shared" si="29"/>
        <v>-9</v>
      </c>
      <c r="AQ14" s="40">
        <f t="shared" si="29"/>
        <v>-10.531249999999998</v>
      </c>
      <c r="AR14" s="40">
        <f t="shared" si="29"/>
        <v>-13.0625</v>
      </c>
      <c r="AS14" s="40">
        <f t="shared" ref="AS14" si="30">MIN(AS13,AS12)</f>
        <v>-14.59375</v>
      </c>
      <c r="AT14" s="40">
        <f t="shared" ref="AT14" si="31">MIN(AT13,AT12)</f>
        <v>-17.125</v>
      </c>
      <c r="AU14" s="40">
        <f t="shared" ref="AU14" si="32">MIN(AU13,AU12)</f>
        <v>-18.65625</v>
      </c>
      <c r="AV14" s="40">
        <f t="shared" ref="AV14" si="33">MIN(AV13,AV12)</f>
        <v>-23.1875</v>
      </c>
      <c r="AW14" s="40">
        <f t="shared" ref="AW14" si="34">MIN(AW13,AW12)</f>
        <v>-24.71875</v>
      </c>
      <c r="AX14" s="40">
        <f t="shared" ref="AX14" si="35">MIN(AX13,AX12)</f>
        <v>-26.25</v>
      </c>
      <c r="AY14" s="40">
        <f t="shared" ref="AY14" si="36">MIN(AY13,AY12)</f>
        <v>-27.78125</v>
      </c>
      <c r="AZ14" s="40">
        <f t="shared" ref="AZ14" si="37">MIN(AZ13,AZ12)</f>
        <v>-29.312499999999996</v>
      </c>
      <c r="BA14" s="40">
        <f t="shared" ref="BA14" si="38">MIN(BA13,BA12)</f>
        <v>-30.843749999999996</v>
      </c>
      <c r="BB14" s="40">
        <f t="shared" ref="BB14" si="39">MIN(BB13,BB12)</f>
        <v>-32.375</v>
      </c>
      <c r="BC14" s="40">
        <f t="shared" ref="BC14" si="40">MIN(BC13,BC12)</f>
        <v>-33.90625</v>
      </c>
      <c r="BD14" s="40">
        <f t="shared" ref="BD14" si="41">MIN(BD13,BD12)</f>
        <v>-35.4375</v>
      </c>
      <c r="BE14" s="40">
        <f t="shared" ref="BE14" si="42">MIN(BE13,BE12)</f>
        <v>-36.96875</v>
      </c>
      <c r="BF14" s="40">
        <f t="shared" ref="BF14" si="43">MIN(BF13,BF12)</f>
        <v>-38.5</v>
      </c>
      <c r="BG14" s="40">
        <f t="shared" ref="BG14" si="44">MIN(BG13,BG12)</f>
        <v>-40.03125</v>
      </c>
      <c r="BH14" s="40">
        <f t="shared" ref="BH14" si="45">MIN(BH13,BH12)</f>
        <v>-41.5625</v>
      </c>
      <c r="BI14" s="40">
        <f t="shared" ref="BI14" si="46">MIN(BI13,BI12)</f>
        <v>-43.09375</v>
      </c>
      <c r="BJ14" s="40">
        <f t="shared" ref="BJ14" si="47">MIN(BJ13,BJ12)</f>
        <v>-44.625</v>
      </c>
      <c r="BK14" s="40">
        <f t="shared" ref="BK14" si="48">MIN(BK13,BK12)</f>
        <v>-46.15625</v>
      </c>
      <c r="BL14" s="40">
        <f t="shared" ref="BL14" si="49">MIN(BL13,BL12)</f>
        <v>-47.6875</v>
      </c>
    </row>
    <row r="15" spans="1:64" x14ac:dyDescent="0.3">
      <c r="B15" s="36" t="s">
        <v>32</v>
      </c>
      <c r="C15" s="37"/>
      <c r="D15" s="39">
        <v>0.35</v>
      </c>
      <c r="E15" s="80" t="s">
        <v>53</v>
      </c>
      <c r="AA15" s="4" t="s">
        <v>33</v>
      </c>
      <c r="AB15" s="40">
        <f>AB9+AB14</f>
        <v>-21.65</v>
      </c>
      <c r="AC15" s="40">
        <f t="shared" ref="AC15:AR15" si="50">AC9+AC14</f>
        <v>-17.475000000000001</v>
      </c>
      <c r="AD15" s="40">
        <f t="shared" si="50"/>
        <v>-13.3</v>
      </c>
      <c r="AE15" s="40">
        <f t="shared" si="50"/>
        <v>-9.125</v>
      </c>
      <c r="AF15" s="40">
        <f t="shared" si="50"/>
        <v>-4.95</v>
      </c>
      <c r="AG15" s="40">
        <f t="shared" si="50"/>
        <v>-0.77500000000000013</v>
      </c>
      <c r="AH15" s="40">
        <f t="shared" si="50"/>
        <v>3</v>
      </c>
      <c r="AI15" s="40">
        <f t="shared" si="50"/>
        <v>7.125</v>
      </c>
      <c r="AJ15" s="40">
        <f t="shared" si="50"/>
        <v>11.25</v>
      </c>
      <c r="AK15" s="40">
        <f t="shared" si="50"/>
        <v>15.375</v>
      </c>
      <c r="AL15" s="40">
        <f t="shared" si="50"/>
        <v>19.5</v>
      </c>
      <c r="AM15" s="40">
        <f t="shared" si="50"/>
        <v>23.625</v>
      </c>
      <c r="AN15" s="40">
        <f t="shared" si="50"/>
        <v>26.3125</v>
      </c>
      <c r="AO15" s="40">
        <f t="shared" si="50"/>
        <v>29.15625</v>
      </c>
      <c r="AP15" s="40">
        <f t="shared" si="50"/>
        <v>31</v>
      </c>
      <c r="AQ15" s="40">
        <f t="shared" si="50"/>
        <v>33.84375</v>
      </c>
      <c r="AR15" s="40">
        <f t="shared" si="50"/>
        <v>35.6875</v>
      </c>
      <c r="AS15" s="40">
        <f t="shared" ref="AS15" si="51">AS9+AS14</f>
        <v>38.53125</v>
      </c>
      <c r="AT15" s="40">
        <f t="shared" ref="AT15" si="52">AT9+AT14</f>
        <v>40.375</v>
      </c>
      <c r="AU15" s="40">
        <f t="shared" ref="AU15" si="53">AU9+AU14</f>
        <v>43.21875</v>
      </c>
      <c r="AV15" s="40">
        <f t="shared" ref="AV15" si="54">AV9+AV14</f>
        <v>43.0625</v>
      </c>
      <c r="AW15" s="40">
        <f t="shared" ref="AW15" si="55">AW9+AW14</f>
        <v>45.90625</v>
      </c>
      <c r="AX15" s="40">
        <f t="shared" ref="AX15" si="56">AX9+AX14</f>
        <v>48.75</v>
      </c>
      <c r="AY15" s="40">
        <f t="shared" ref="AY15" si="57">AY9+AY14</f>
        <v>51.59375</v>
      </c>
      <c r="AZ15" s="40">
        <f t="shared" ref="AZ15" si="58">AZ9+AZ14</f>
        <v>54.4375</v>
      </c>
      <c r="BA15" s="40">
        <f t="shared" ref="BA15" si="59">BA9+BA14</f>
        <v>57.28125</v>
      </c>
      <c r="BB15" s="40">
        <f t="shared" ref="BB15" si="60">BB9+BB14</f>
        <v>60.125</v>
      </c>
      <c r="BC15" s="40">
        <f t="shared" ref="BC15" si="61">BC9+BC14</f>
        <v>62.96875</v>
      </c>
      <c r="BD15" s="40">
        <f t="shared" ref="BD15" si="62">BD9+BD14</f>
        <v>65.8125</v>
      </c>
      <c r="BE15" s="40">
        <f t="shared" ref="BE15" si="63">BE9+BE14</f>
        <v>68.65625</v>
      </c>
      <c r="BF15" s="40">
        <f t="shared" ref="BF15" si="64">BF9+BF14</f>
        <v>71.5</v>
      </c>
      <c r="BG15" s="40">
        <f t="shared" ref="BG15" si="65">BG9+BG14</f>
        <v>74.34375</v>
      </c>
      <c r="BH15" s="40">
        <f t="shared" ref="BH15" si="66">BH9+BH14</f>
        <v>77.1875</v>
      </c>
      <c r="BI15" s="40">
        <f t="shared" ref="BI15" si="67">BI9+BI14</f>
        <v>80.03125</v>
      </c>
      <c r="BJ15" s="40">
        <f t="shared" ref="BJ15" si="68">BJ9+BJ14</f>
        <v>82.875</v>
      </c>
      <c r="BK15" s="40">
        <f t="shared" ref="BK15" si="69">BK9+BK14</f>
        <v>85.71875</v>
      </c>
      <c r="BL15" s="40">
        <f t="shared" ref="BL15" si="70">BL9+BL14</f>
        <v>88.5625</v>
      </c>
    </row>
    <row r="16" spans="1:64" x14ac:dyDescent="0.3">
      <c r="B16" s="36" t="s">
        <v>49</v>
      </c>
      <c r="C16" s="36"/>
      <c r="D16" s="60" t="s">
        <v>53</v>
      </c>
      <c r="E16" s="80" t="s">
        <v>54</v>
      </c>
      <c r="AA16" s="4" t="s">
        <v>34</v>
      </c>
      <c r="AB16" s="40">
        <f t="shared" ref="AB16:BL16" si="71">-AB15*$D$14</f>
        <v>1.3531249999999999</v>
      </c>
      <c r="AC16" s="40">
        <f t="shared" si="71"/>
        <v>1.0921875000000001</v>
      </c>
      <c r="AD16" s="40">
        <f t="shared" si="71"/>
        <v>0.83125000000000004</v>
      </c>
      <c r="AE16" s="40">
        <f t="shared" si="71"/>
        <v>0.5703125</v>
      </c>
      <c r="AF16" s="40">
        <f t="shared" si="71"/>
        <v>0.30937500000000001</v>
      </c>
      <c r="AG16" s="40">
        <f t="shared" si="71"/>
        <v>4.8437500000000008E-2</v>
      </c>
      <c r="AH16" s="40">
        <f t="shared" si="71"/>
        <v>-0.1875</v>
      </c>
      <c r="AI16" s="40">
        <f t="shared" si="71"/>
        <v>-0.4453125</v>
      </c>
      <c r="AJ16" s="40">
        <f t="shared" si="71"/>
        <v>-0.703125</v>
      </c>
      <c r="AK16" s="40">
        <f t="shared" si="71"/>
        <v>-0.9609375</v>
      </c>
      <c r="AL16" s="40">
        <f t="shared" si="71"/>
        <v>-1.21875</v>
      </c>
      <c r="AM16" s="40">
        <f t="shared" si="71"/>
        <v>-1.4765625</v>
      </c>
      <c r="AN16" s="40">
        <f t="shared" si="71"/>
        <v>-1.64453125</v>
      </c>
      <c r="AO16" s="40">
        <f t="shared" si="71"/>
        <v>-1.822265625</v>
      </c>
      <c r="AP16" s="40">
        <f t="shared" si="71"/>
        <v>-1.9375</v>
      </c>
      <c r="AQ16" s="40">
        <f t="shared" si="71"/>
        <v>-2.115234375</v>
      </c>
      <c r="AR16" s="40">
        <f t="shared" si="71"/>
        <v>-2.23046875</v>
      </c>
      <c r="AS16" s="40">
        <f t="shared" si="71"/>
        <v>-2.408203125</v>
      </c>
      <c r="AT16" s="40">
        <f t="shared" si="71"/>
        <v>-2.5234375</v>
      </c>
      <c r="AU16" s="40">
        <f t="shared" si="71"/>
        <v>-2.701171875</v>
      </c>
      <c r="AV16" s="40">
        <f t="shared" si="71"/>
        <v>-2.69140625</v>
      </c>
      <c r="AW16" s="40">
        <f t="shared" si="71"/>
        <v>-2.869140625</v>
      </c>
      <c r="AX16" s="40">
        <f t="shared" si="71"/>
        <v>-3.046875</v>
      </c>
      <c r="AY16" s="40">
        <f t="shared" si="71"/>
        <v>-3.224609375</v>
      </c>
      <c r="AZ16" s="40">
        <f t="shared" si="71"/>
        <v>-3.40234375</v>
      </c>
      <c r="BA16" s="40">
        <f t="shared" si="71"/>
        <v>-3.580078125</v>
      </c>
      <c r="BB16" s="40">
        <f t="shared" si="71"/>
        <v>-3.7578125</v>
      </c>
      <c r="BC16" s="40">
        <f t="shared" si="71"/>
        <v>-3.935546875</v>
      </c>
      <c r="BD16" s="40">
        <f t="shared" si="71"/>
        <v>-4.11328125</v>
      </c>
      <c r="BE16" s="40">
        <f t="shared" si="71"/>
        <v>-4.291015625</v>
      </c>
      <c r="BF16" s="40">
        <f t="shared" si="71"/>
        <v>-4.46875</v>
      </c>
      <c r="BG16" s="40">
        <f t="shared" si="71"/>
        <v>-4.646484375</v>
      </c>
      <c r="BH16" s="40">
        <f t="shared" si="71"/>
        <v>-4.82421875</v>
      </c>
      <c r="BI16" s="40">
        <f t="shared" si="71"/>
        <v>-5.001953125</v>
      </c>
      <c r="BJ16" s="40">
        <f t="shared" si="71"/>
        <v>-5.1796875</v>
      </c>
      <c r="BK16" s="40">
        <f t="shared" si="71"/>
        <v>-5.357421875</v>
      </c>
      <c r="BL16" s="40">
        <f t="shared" si="71"/>
        <v>-5.53515625</v>
      </c>
    </row>
    <row r="17" spans="2:64" ht="15" thickBot="1" x14ac:dyDescent="0.35">
      <c r="AA17" s="12" t="s">
        <v>35</v>
      </c>
      <c r="AB17" s="40">
        <f>AB15+AB16</f>
        <v>-20.296875</v>
      </c>
      <c r="AC17" s="40">
        <f t="shared" ref="AC17:AR17" si="72">AC15+AC16</f>
        <v>-16.3828125</v>
      </c>
      <c r="AD17" s="40">
        <f t="shared" si="72"/>
        <v>-12.46875</v>
      </c>
      <c r="AE17" s="40">
        <f t="shared" si="72"/>
        <v>-8.5546875</v>
      </c>
      <c r="AF17" s="40">
        <f t="shared" si="72"/>
        <v>-4.640625</v>
      </c>
      <c r="AG17" s="40">
        <f t="shared" si="72"/>
        <v>-0.72656250000000011</v>
      </c>
      <c r="AH17" s="40">
        <f t="shared" si="72"/>
        <v>2.8125</v>
      </c>
      <c r="AI17" s="40">
        <f t="shared" si="72"/>
        <v>6.6796875</v>
      </c>
      <c r="AJ17" s="40">
        <f t="shared" si="72"/>
        <v>10.546875</v>
      </c>
      <c r="AK17" s="40">
        <f t="shared" si="72"/>
        <v>14.4140625</v>
      </c>
      <c r="AL17" s="40">
        <f t="shared" si="72"/>
        <v>18.28125</v>
      </c>
      <c r="AM17" s="40">
        <f t="shared" si="72"/>
        <v>22.1484375</v>
      </c>
      <c r="AN17" s="40">
        <f t="shared" si="72"/>
        <v>24.66796875</v>
      </c>
      <c r="AO17" s="40">
        <f t="shared" si="72"/>
        <v>27.333984375</v>
      </c>
      <c r="AP17" s="40">
        <f t="shared" si="72"/>
        <v>29.0625</v>
      </c>
      <c r="AQ17" s="40">
        <f t="shared" si="72"/>
        <v>31.728515625</v>
      </c>
      <c r="AR17" s="40">
        <f t="shared" si="72"/>
        <v>33.45703125</v>
      </c>
      <c r="AS17" s="40">
        <f t="shared" ref="AS17" si="73">AS15+AS16</f>
        <v>36.123046875</v>
      </c>
      <c r="AT17" s="40">
        <f t="shared" ref="AT17" si="74">AT15+AT16</f>
        <v>37.8515625</v>
      </c>
      <c r="AU17" s="40">
        <f t="shared" ref="AU17" si="75">AU15+AU16</f>
        <v>40.517578125</v>
      </c>
      <c r="AV17" s="40">
        <f t="shared" ref="AV17" si="76">AV15+AV16</f>
        <v>40.37109375</v>
      </c>
      <c r="AW17" s="40">
        <f t="shared" ref="AW17" si="77">AW15+AW16</f>
        <v>43.037109375</v>
      </c>
      <c r="AX17" s="40">
        <f t="shared" ref="AX17" si="78">AX15+AX16</f>
        <v>45.703125</v>
      </c>
      <c r="AY17" s="40">
        <f t="shared" ref="AY17" si="79">AY15+AY16</f>
        <v>48.369140625</v>
      </c>
      <c r="AZ17" s="40">
        <f t="shared" ref="AZ17" si="80">AZ15+AZ16</f>
        <v>51.03515625</v>
      </c>
      <c r="BA17" s="40">
        <f t="shared" ref="BA17" si="81">BA15+BA16</f>
        <v>53.701171875</v>
      </c>
      <c r="BB17" s="40">
        <f t="shared" ref="BB17" si="82">BB15+BB16</f>
        <v>56.3671875</v>
      </c>
      <c r="BC17" s="40">
        <f t="shared" ref="BC17" si="83">BC15+BC16</f>
        <v>59.033203125</v>
      </c>
      <c r="BD17" s="40">
        <f t="shared" ref="BD17" si="84">BD15+BD16</f>
        <v>61.69921875</v>
      </c>
      <c r="BE17" s="40">
        <f t="shared" ref="BE17" si="85">BE15+BE16</f>
        <v>64.365234375</v>
      </c>
      <c r="BF17" s="40">
        <f t="shared" ref="BF17" si="86">BF15+BF16</f>
        <v>67.03125</v>
      </c>
      <c r="BG17" s="40">
        <f t="shared" ref="BG17" si="87">BG15+BG16</f>
        <v>69.697265625</v>
      </c>
      <c r="BH17" s="40">
        <f t="shared" ref="BH17" si="88">BH15+BH16</f>
        <v>72.36328125</v>
      </c>
      <c r="BI17" s="40">
        <f t="shared" ref="BI17" si="89">BI15+BI16</f>
        <v>75.029296875</v>
      </c>
      <c r="BJ17" s="40">
        <f t="shared" ref="BJ17" si="90">BJ15+BJ16</f>
        <v>77.6953125</v>
      </c>
      <c r="BK17" s="40">
        <f t="shared" ref="BK17" si="91">BK15+BK16</f>
        <v>80.361328125</v>
      </c>
      <c r="BL17" s="40">
        <f t="shared" ref="BL17" si="92">BL15+BL16</f>
        <v>83.02734375</v>
      </c>
    </row>
    <row r="18" spans="2:64" x14ac:dyDescent="0.3">
      <c r="B18" s="8" t="s">
        <v>8</v>
      </c>
      <c r="C18" s="9"/>
      <c r="D18" s="9"/>
      <c r="E18" s="10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AA18" s="4" t="s">
        <v>2</v>
      </c>
      <c r="AB18" s="40">
        <f t="shared" ref="AB18:BL18" si="93">-AB17*$D$15</f>
        <v>7.1039062499999996</v>
      </c>
      <c r="AC18" s="40">
        <f t="shared" si="93"/>
        <v>5.7339843749999995</v>
      </c>
      <c r="AD18" s="40">
        <f t="shared" si="93"/>
        <v>4.3640624999999993</v>
      </c>
      <c r="AE18" s="40">
        <f t="shared" si="93"/>
        <v>2.994140625</v>
      </c>
      <c r="AF18" s="40">
        <f t="shared" si="93"/>
        <v>1.6242187499999998</v>
      </c>
      <c r="AG18" s="40">
        <f t="shared" si="93"/>
        <v>0.25429687500000003</v>
      </c>
      <c r="AH18" s="40">
        <f t="shared" si="93"/>
        <v>-0.98437499999999989</v>
      </c>
      <c r="AI18" s="40">
        <f t="shared" si="93"/>
        <v>-2.337890625</v>
      </c>
      <c r="AJ18" s="40">
        <f t="shared" si="93"/>
        <v>-3.6914062499999996</v>
      </c>
      <c r="AK18" s="40">
        <f t="shared" si="93"/>
        <v>-5.044921875</v>
      </c>
      <c r="AL18" s="40">
        <f t="shared" si="93"/>
        <v>-6.3984375</v>
      </c>
      <c r="AM18" s="40">
        <f t="shared" si="93"/>
        <v>-7.7519531249999991</v>
      </c>
      <c r="AN18" s="40">
        <f t="shared" si="93"/>
        <v>-8.6337890625</v>
      </c>
      <c r="AO18" s="40">
        <f t="shared" si="93"/>
        <v>-9.56689453125</v>
      </c>
      <c r="AP18" s="40">
        <f t="shared" si="93"/>
        <v>-10.171875</v>
      </c>
      <c r="AQ18" s="40">
        <f t="shared" si="93"/>
        <v>-11.10498046875</v>
      </c>
      <c r="AR18" s="40">
        <f t="shared" si="93"/>
        <v>-11.7099609375</v>
      </c>
      <c r="AS18" s="40">
        <f t="shared" si="93"/>
        <v>-12.64306640625</v>
      </c>
      <c r="AT18" s="40">
        <f t="shared" si="93"/>
        <v>-13.248046875</v>
      </c>
      <c r="AU18" s="40">
        <f t="shared" si="93"/>
        <v>-14.181152343749998</v>
      </c>
      <c r="AV18" s="40">
        <f t="shared" si="93"/>
        <v>-14.129882812499998</v>
      </c>
      <c r="AW18" s="40">
        <f t="shared" si="93"/>
        <v>-15.062988281249998</v>
      </c>
      <c r="AX18" s="40">
        <f t="shared" si="93"/>
        <v>-15.996093749999998</v>
      </c>
      <c r="AY18" s="40">
        <f t="shared" si="93"/>
        <v>-16.92919921875</v>
      </c>
      <c r="AZ18" s="40">
        <f t="shared" si="93"/>
        <v>-17.8623046875</v>
      </c>
      <c r="BA18" s="40">
        <f t="shared" si="93"/>
        <v>-18.79541015625</v>
      </c>
      <c r="BB18" s="40">
        <f t="shared" si="93"/>
        <v>-19.728515625</v>
      </c>
      <c r="BC18" s="40">
        <f t="shared" si="93"/>
        <v>-20.66162109375</v>
      </c>
      <c r="BD18" s="40">
        <f t="shared" si="93"/>
        <v>-21.5947265625</v>
      </c>
      <c r="BE18" s="40">
        <f t="shared" si="93"/>
        <v>-22.52783203125</v>
      </c>
      <c r="BF18" s="40">
        <f t="shared" si="93"/>
        <v>-23.4609375</v>
      </c>
      <c r="BG18" s="40">
        <f t="shared" si="93"/>
        <v>-24.39404296875</v>
      </c>
      <c r="BH18" s="40">
        <f t="shared" si="93"/>
        <v>-25.3271484375</v>
      </c>
      <c r="BI18" s="40">
        <f t="shared" si="93"/>
        <v>-26.26025390625</v>
      </c>
      <c r="BJ18" s="40">
        <f t="shared" si="93"/>
        <v>-27.193359375</v>
      </c>
      <c r="BK18" s="40">
        <f t="shared" si="93"/>
        <v>-28.126464843749996</v>
      </c>
      <c r="BL18" s="40">
        <f t="shared" si="93"/>
        <v>-29.059570312499996</v>
      </c>
    </row>
    <row r="19" spans="2:64" x14ac:dyDescent="0.3">
      <c r="B19" s="11" t="s">
        <v>15</v>
      </c>
      <c r="C19" s="12" t="s">
        <v>9</v>
      </c>
      <c r="D19" s="12" t="s">
        <v>10</v>
      </c>
      <c r="E19" s="13" t="s">
        <v>11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AA19" s="4" t="s">
        <v>36</v>
      </c>
      <c r="AB19" s="40">
        <f>AB17+AB18</f>
        <v>-13.19296875</v>
      </c>
      <c r="AC19" s="40">
        <f t="shared" ref="AC19:AR19" si="94">AC17+AC18</f>
        <v>-10.648828125000001</v>
      </c>
      <c r="AD19" s="40">
        <f t="shared" si="94"/>
        <v>-8.1046875000000007</v>
      </c>
      <c r="AE19" s="40">
        <f t="shared" si="94"/>
        <v>-5.560546875</v>
      </c>
      <c r="AF19" s="40">
        <f t="shared" si="94"/>
        <v>-3.0164062500000002</v>
      </c>
      <c r="AG19" s="40">
        <f t="shared" si="94"/>
        <v>-0.47226562500000008</v>
      </c>
      <c r="AH19" s="40">
        <f t="shared" si="94"/>
        <v>1.828125</v>
      </c>
      <c r="AI19" s="40">
        <f t="shared" si="94"/>
        <v>4.341796875</v>
      </c>
      <c r="AJ19" s="40">
        <f t="shared" si="94"/>
        <v>6.85546875</v>
      </c>
      <c r="AK19" s="40">
        <f t="shared" si="94"/>
        <v>9.369140625</v>
      </c>
      <c r="AL19" s="40">
        <f t="shared" si="94"/>
        <v>11.8828125</v>
      </c>
      <c r="AM19" s="40">
        <f t="shared" si="94"/>
        <v>14.396484375</v>
      </c>
      <c r="AN19" s="40">
        <f t="shared" si="94"/>
        <v>16.0341796875</v>
      </c>
      <c r="AO19" s="40">
        <f t="shared" si="94"/>
        <v>17.76708984375</v>
      </c>
      <c r="AP19" s="40">
        <f t="shared" si="94"/>
        <v>18.890625</v>
      </c>
      <c r="AQ19" s="40">
        <f t="shared" si="94"/>
        <v>20.62353515625</v>
      </c>
      <c r="AR19" s="40">
        <f t="shared" si="94"/>
        <v>21.7470703125</v>
      </c>
      <c r="AS19" s="40">
        <f t="shared" ref="AS19" si="95">AS17+AS18</f>
        <v>23.47998046875</v>
      </c>
      <c r="AT19" s="40">
        <f t="shared" ref="AT19" si="96">AT17+AT18</f>
        <v>24.603515625</v>
      </c>
      <c r="AU19" s="40">
        <f t="shared" ref="AU19" si="97">AU17+AU18</f>
        <v>26.33642578125</v>
      </c>
      <c r="AV19" s="40">
        <f t="shared" ref="AV19" si="98">AV17+AV18</f>
        <v>26.2412109375</v>
      </c>
      <c r="AW19" s="40">
        <f t="shared" ref="AW19" si="99">AW17+AW18</f>
        <v>27.97412109375</v>
      </c>
      <c r="AX19" s="40">
        <f t="shared" ref="AX19" si="100">AX17+AX18</f>
        <v>29.70703125</v>
      </c>
      <c r="AY19" s="40">
        <f t="shared" ref="AY19" si="101">AY17+AY18</f>
        <v>31.43994140625</v>
      </c>
      <c r="AZ19" s="40">
        <f t="shared" ref="AZ19" si="102">AZ17+AZ18</f>
        <v>33.1728515625</v>
      </c>
      <c r="BA19" s="40">
        <f t="shared" ref="BA19" si="103">BA17+BA18</f>
        <v>34.90576171875</v>
      </c>
      <c r="BB19" s="40">
        <f t="shared" ref="BB19" si="104">BB17+BB18</f>
        <v>36.638671875</v>
      </c>
      <c r="BC19" s="40">
        <f t="shared" ref="BC19" si="105">BC17+BC18</f>
        <v>38.37158203125</v>
      </c>
      <c r="BD19" s="40">
        <f t="shared" ref="BD19" si="106">BD17+BD18</f>
        <v>40.1044921875</v>
      </c>
      <c r="BE19" s="40">
        <f t="shared" ref="BE19" si="107">BE17+BE18</f>
        <v>41.83740234375</v>
      </c>
      <c r="BF19" s="40">
        <f t="shared" ref="BF19" si="108">BF17+BF18</f>
        <v>43.5703125</v>
      </c>
      <c r="BG19" s="40">
        <f t="shared" ref="BG19" si="109">BG17+BG18</f>
        <v>45.30322265625</v>
      </c>
      <c r="BH19" s="40">
        <f t="shared" ref="BH19" si="110">BH17+BH18</f>
        <v>47.0361328125</v>
      </c>
      <c r="BI19" s="40">
        <f t="shared" ref="BI19" si="111">BI17+BI18</f>
        <v>48.76904296875</v>
      </c>
      <c r="BJ19" s="40">
        <f t="shared" ref="BJ19" si="112">BJ17+BJ18</f>
        <v>50.501953125</v>
      </c>
      <c r="BK19" s="40">
        <f t="shared" ref="BK19" si="113">BK17+BK18</f>
        <v>52.23486328125</v>
      </c>
      <c r="BL19" s="40">
        <f t="shared" ref="BL19" si="114">BL17+BL18</f>
        <v>53.9677734375</v>
      </c>
    </row>
    <row r="20" spans="2:64" x14ac:dyDescent="0.3">
      <c r="B20" s="20">
        <v>1</v>
      </c>
      <c r="C20" s="16">
        <v>0</v>
      </c>
      <c r="D20" s="22">
        <f t="shared" ref="D20:D28" si="115">IF(C21=0,"",C21-0.01)</f>
        <v>49.99</v>
      </c>
      <c r="E20" s="17">
        <v>0.04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:64" x14ac:dyDescent="0.3">
      <c r="B21" s="20">
        <v>2</v>
      </c>
      <c r="C21" s="16">
        <v>50</v>
      </c>
      <c r="D21" s="22" t="str">
        <f t="shared" si="115"/>
        <v/>
      </c>
      <c r="E21" s="17">
        <v>0.05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AA21" s="4" t="s">
        <v>45</v>
      </c>
      <c r="AB21" s="40">
        <f>-1*(AB5+AB8)</f>
        <v>40</v>
      </c>
      <c r="AC21" s="40">
        <f t="shared" ref="AC21:AR21" si="116">-1*(AC5+AC8)</f>
        <v>40</v>
      </c>
      <c r="AD21" s="40">
        <f t="shared" si="116"/>
        <v>40</v>
      </c>
      <c r="AE21" s="40">
        <f t="shared" si="116"/>
        <v>40</v>
      </c>
      <c r="AF21" s="40">
        <f t="shared" si="116"/>
        <v>40</v>
      </c>
      <c r="AG21" s="40">
        <f t="shared" si="116"/>
        <v>40</v>
      </c>
      <c r="AH21" s="40">
        <f t="shared" si="116"/>
        <v>40</v>
      </c>
      <c r="AI21" s="40">
        <f t="shared" si="116"/>
        <v>40</v>
      </c>
      <c r="AJ21" s="40">
        <f t="shared" si="116"/>
        <v>40</v>
      </c>
      <c r="AK21" s="40">
        <f t="shared" si="116"/>
        <v>40</v>
      </c>
      <c r="AL21" s="40">
        <f t="shared" si="116"/>
        <v>40</v>
      </c>
      <c r="AM21" s="40">
        <f t="shared" si="116"/>
        <v>40</v>
      </c>
      <c r="AN21" s="40">
        <f t="shared" si="116"/>
        <v>40</v>
      </c>
      <c r="AO21" s="40">
        <f t="shared" si="116"/>
        <v>40</v>
      </c>
      <c r="AP21" s="40">
        <f t="shared" si="116"/>
        <v>40</v>
      </c>
      <c r="AQ21" s="40">
        <f t="shared" si="116"/>
        <v>40</v>
      </c>
      <c r="AR21" s="40">
        <f t="shared" si="116"/>
        <v>40</v>
      </c>
      <c r="AS21" s="40">
        <f t="shared" ref="AS21:BL21" si="117">-1*(AS5+AS8)</f>
        <v>40</v>
      </c>
      <c r="AT21" s="40">
        <f t="shared" si="117"/>
        <v>40</v>
      </c>
      <c r="AU21" s="40">
        <f t="shared" si="117"/>
        <v>40</v>
      </c>
      <c r="AV21" s="40">
        <f t="shared" si="117"/>
        <v>40</v>
      </c>
      <c r="AW21" s="40">
        <f t="shared" si="117"/>
        <v>40</v>
      </c>
      <c r="AX21" s="40">
        <f t="shared" si="117"/>
        <v>40</v>
      </c>
      <c r="AY21" s="40">
        <f t="shared" si="117"/>
        <v>40</v>
      </c>
      <c r="AZ21" s="40">
        <f t="shared" si="117"/>
        <v>40</v>
      </c>
      <c r="BA21" s="40">
        <f t="shared" si="117"/>
        <v>40</v>
      </c>
      <c r="BB21" s="40">
        <f t="shared" si="117"/>
        <v>40</v>
      </c>
      <c r="BC21" s="40">
        <f t="shared" si="117"/>
        <v>40</v>
      </c>
      <c r="BD21" s="40">
        <f t="shared" si="117"/>
        <v>40</v>
      </c>
      <c r="BE21" s="40">
        <f t="shared" si="117"/>
        <v>40</v>
      </c>
      <c r="BF21" s="40">
        <f t="shared" si="117"/>
        <v>40</v>
      </c>
      <c r="BG21" s="40">
        <f t="shared" si="117"/>
        <v>40</v>
      </c>
      <c r="BH21" s="40">
        <f t="shared" si="117"/>
        <v>40</v>
      </c>
      <c r="BI21" s="40">
        <f t="shared" si="117"/>
        <v>40</v>
      </c>
      <c r="BJ21" s="40">
        <f t="shared" si="117"/>
        <v>40</v>
      </c>
      <c r="BK21" s="40">
        <f t="shared" si="117"/>
        <v>40</v>
      </c>
      <c r="BL21" s="40">
        <f t="shared" si="117"/>
        <v>40</v>
      </c>
    </row>
    <row r="22" spans="2:64" x14ac:dyDescent="0.3">
      <c r="B22" s="20">
        <v>3</v>
      </c>
      <c r="C22" s="16"/>
      <c r="D22" s="22"/>
      <c r="E22" s="1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AA22" s="4" t="s">
        <v>37</v>
      </c>
      <c r="AB22" s="40">
        <f>-1*(AB7+AB14+AB16)</f>
        <v>0.296875</v>
      </c>
      <c r="AC22" s="40">
        <f t="shared" ref="AC22:AR22" si="118">-1*(AC7+AC14+AC16)</f>
        <v>1.3828125</v>
      </c>
      <c r="AD22" s="40">
        <f t="shared" si="118"/>
        <v>2.46875</v>
      </c>
      <c r="AE22" s="40">
        <f t="shared" si="118"/>
        <v>3.5546875</v>
      </c>
      <c r="AF22" s="40">
        <f t="shared" si="118"/>
        <v>4.640625</v>
      </c>
      <c r="AG22" s="40">
        <f t="shared" si="118"/>
        <v>5.7265625</v>
      </c>
      <c r="AH22" s="40">
        <f t="shared" si="118"/>
        <v>7.1875</v>
      </c>
      <c r="AI22" s="40">
        <f t="shared" si="118"/>
        <v>8.3203125</v>
      </c>
      <c r="AJ22" s="40">
        <f t="shared" si="118"/>
        <v>9.453125</v>
      </c>
      <c r="AK22" s="40">
        <f t="shared" si="118"/>
        <v>10.5859375</v>
      </c>
      <c r="AL22" s="40">
        <f t="shared" si="118"/>
        <v>11.71875</v>
      </c>
      <c r="AM22" s="40">
        <f t="shared" si="118"/>
        <v>12.8515625</v>
      </c>
      <c r="AN22" s="40">
        <f t="shared" si="118"/>
        <v>15.33203125</v>
      </c>
      <c r="AO22" s="40">
        <f t="shared" si="118"/>
        <v>17.666015625</v>
      </c>
      <c r="AP22" s="40">
        <f t="shared" si="118"/>
        <v>20.9375</v>
      </c>
      <c r="AQ22" s="40">
        <f t="shared" si="118"/>
        <v>23.271484375</v>
      </c>
      <c r="AR22" s="40">
        <f t="shared" si="118"/>
        <v>26.54296875</v>
      </c>
      <c r="AS22" s="40">
        <f t="shared" ref="AS22:BL22" si="119">-1*(AS7+AS14+AS16)</f>
        <v>28.876953125</v>
      </c>
      <c r="AT22" s="40">
        <f t="shared" si="119"/>
        <v>32.1484375</v>
      </c>
      <c r="AU22" s="40">
        <f t="shared" si="119"/>
        <v>34.482421875</v>
      </c>
      <c r="AV22" s="40">
        <f t="shared" si="119"/>
        <v>39.62890625</v>
      </c>
      <c r="AW22" s="40">
        <f t="shared" si="119"/>
        <v>41.962890625</v>
      </c>
      <c r="AX22" s="40">
        <f t="shared" si="119"/>
        <v>44.296875</v>
      </c>
      <c r="AY22" s="40">
        <f t="shared" si="119"/>
        <v>46.630859375</v>
      </c>
      <c r="AZ22" s="40">
        <f t="shared" si="119"/>
        <v>48.96484375</v>
      </c>
      <c r="BA22" s="40">
        <f t="shared" si="119"/>
        <v>51.298828125</v>
      </c>
      <c r="BB22" s="40">
        <f t="shared" si="119"/>
        <v>53.6328125</v>
      </c>
      <c r="BC22" s="40">
        <f t="shared" si="119"/>
        <v>55.966796875</v>
      </c>
      <c r="BD22" s="40">
        <f t="shared" si="119"/>
        <v>58.30078125</v>
      </c>
      <c r="BE22" s="40">
        <f t="shared" si="119"/>
        <v>60.634765625</v>
      </c>
      <c r="BF22" s="40">
        <f t="shared" si="119"/>
        <v>62.96875</v>
      </c>
      <c r="BG22" s="40">
        <f t="shared" si="119"/>
        <v>65.302734375</v>
      </c>
      <c r="BH22" s="40">
        <f t="shared" si="119"/>
        <v>67.63671875</v>
      </c>
      <c r="BI22" s="40">
        <f t="shared" si="119"/>
        <v>69.970703125</v>
      </c>
      <c r="BJ22" s="40">
        <f t="shared" si="119"/>
        <v>72.3046875</v>
      </c>
      <c r="BK22" s="40">
        <f t="shared" si="119"/>
        <v>74.638671875</v>
      </c>
      <c r="BL22" s="40">
        <f t="shared" si="119"/>
        <v>76.97265625</v>
      </c>
    </row>
    <row r="23" spans="2:64" x14ac:dyDescent="0.3">
      <c r="B23" s="20">
        <v>4</v>
      </c>
      <c r="C23" s="16"/>
      <c r="D23" s="22"/>
      <c r="E23" s="1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AA23" s="4" t="s">
        <v>38</v>
      </c>
      <c r="AB23" s="40">
        <f>-1*(AB18)</f>
        <v>-7.1039062499999996</v>
      </c>
      <c r="AC23" s="40">
        <f t="shared" ref="AC23:AR23" si="120">-1*(AC18)</f>
        <v>-5.7339843749999995</v>
      </c>
      <c r="AD23" s="40">
        <f t="shared" si="120"/>
        <v>-4.3640624999999993</v>
      </c>
      <c r="AE23" s="40">
        <f t="shared" si="120"/>
        <v>-2.994140625</v>
      </c>
      <c r="AF23" s="40">
        <f t="shared" si="120"/>
        <v>-1.6242187499999998</v>
      </c>
      <c r="AG23" s="40">
        <f t="shared" si="120"/>
        <v>-0.25429687500000003</v>
      </c>
      <c r="AH23" s="40">
        <f t="shared" si="120"/>
        <v>0.98437499999999989</v>
      </c>
      <c r="AI23" s="40">
        <f t="shared" si="120"/>
        <v>2.337890625</v>
      </c>
      <c r="AJ23" s="40">
        <f t="shared" si="120"/>
        <v>3.6914062499999996</v>
      </c>
      <c r="AK23" s="40">
        <f t="shared" si="120"/>
        <v>5.044921875</v>
      </c>
      <c r="AL23" s="40">
        <f t="shared" si="120"/>
        <v>6.3984375</v>
      </c>
      <c r="AM23" s="40">
        <f t="shared" si="120"/>
        <v>7.7519531249999991</v>
      </c>
      <c r="AN23" s="40">
        <f t="shared" si="120"/>
        <v>8.6337890625</v>
      </c>
      <c r="AO23" s="40">
        <f t="shared" si="120"/>
        <v>9.56689453125</v>
      </c>
      <c r="AP23" s="40">
        <f t="shared" si="120"/>
        <v>10.171875</v>
      </c>
      <c r="AQ23" s="40">
        <f t="shared" si="120"/>
        <v>11.10498046875</v>
      </c>
      <c r="AR23" s="40">
        <f t="shared" si="120"/>
        <v>11.7099609375</v>
      </c>
      <c r="AS23" s="40">
        <f t="shared" ref="AS23:BL23" si="121">-1*(AS18)</f>
        <v>12.64306640625</v>
      </c>
      <c r="AT23" s="40">
        <f t="shared" si="121"/>
        <v>13.248046875</v>
      </c>
      <c r="AU23" s="40">
        <f t="shared" si="121"/>
        <v>14.181152343749998</v>
      </c>
      <c r="AV23" s="40">
        <f t="shared" si="121"/>
        <v>14.129882812499998</v>
      </c>
      <c r="AW23" s="40">
        <f t="shared" si="121"/>
        <v>15.062988281249998</v>
      </c>
      <c r="AX23" s="40">
        <f t="shared" si="121"/>
        <v>15.996093749999998</v>
      </c>
      <c r="AY23" s="40">
        <f t="shared" si="121"/>
        <v>16.92919921875</v>
      </c>
      <c r="AZ23" s="40">
        <f t="shared" si="121"/>
        <v>17.8623046875</v>
      </c>
      <c r="BA23" s="40">
        <f t="shared" si="121"/>
        <v>18.79541015625</v>
      </c>
      <c r="BB23" s="40">
        <f t="shared" si="121"/>
        <v>19.728515625</v>
      </c>
      <c r="BC23" s="40">
        <f t="shared" si="121"/>
        <v>20.66162109375</v>
      </c>
      <c r="BD23" s="40">
        <f t="shared" si="121"/>
        <v>21.5947265625</v>
      </c>
      <c r="BE23" s="40">
        <f t="shared" si="121"/>
        <v>22.52783203125</v>
      </c>
      <c r="BF23" s="40">
        <f t="shared" si="121"/>
        <v>23.4609375</v>
      </c>
      <c r="BG23" s="40">
        <f t="shared" si="121"/>
        <v>24.39404296875</v>
      </c>
      <c r="BH23" s="40">
        <f t="shared" si="121"/>
        <v>25.3271484375</v>
      </c>
      <c r="BI23" s="40">
        <f t="shared" si="121"/>
        <v>26.26025390625</v>
      </c>
      <c r="BJ23" s="40">
        <f t="shared" si="121"/>
        <v>27.193359375</v>
      </c>
      <c r="BK23" s="40">
        <f t="shared" si="121"/>
        <v>28.126464843749996</v>
      </c>
      <c r="BL23" s="40">
        <f t="shared" si="121"/>
        <v>29.059570312499996</v>
      </c>
    </row>
    <row r="24" spans="2:64" x14ac:dyDescent="0.3">
      <c r="B24" s="20">
        <v>5</v>
      </c>
      <c r="C24" s="16"/>
      <c r="D24" s="22"/>
      <c r="E24" s="1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AA24" s="4" t="s">
        <v>39</v>
      </c>
      <c r="AB24" s="40">
        <f>AB19</f>
        <v>-13.19296875</v>
      </c>
      <c r="AC24" s="40">
        <f t="shared" ref="AC24:AR24" si="122">AC19</f>
        <v>-10.648828125000001</v>
      </c>
      <c r="AD24" s="40">
        <f t="shared" si="122"/>
        <v>-8.1046875000000007</v>
      </c>
      <c r="AE24" s="40">
        <f t="shared" si="122"/>
        <v>-5.560546875</v>
      </c>
      <c r="AF24" s="40">
        <f t="shared" si="122"/>
        <v>-3.0164062500000002</v>
      </c>
      <c r="AG24" s="40">
        <f t="shared" si="122"/>
        <v>-0.47226562500000008</v>
      </c>
      <c r="AH24" s="40">
        <f t="shared" si="122"/>
        <v>1.828125</v>
      </c>
      <c r="AI24" s="40">
        <f t="shared" si="122"/>
        <v>4.341796875</v>
      </c>
      <c r="AJ24" s="40">
        <f t="shared" si="122"/>
        <v>6.85546875</v>
      </c>
      <c r="AK24" s="40">
        <f t="shared" si="122"/>
        <v>9.369140625</v>
      </c>
      <c r="AL24" s="40">
        <f t="shared" si="122"/>
        <v>11.8828125</v>
      </c>
      <c r="AM24" s="40">
        <f t="shared" si="122"/>
        <v>14.396484375</v>
      </c>
      <c r="AN24" s="40">
        <f t="shared" si="122"/>
        <v>16.0341796875</v>
      </c>
      <c r="AO24" s="40">
        <f t="shared" si="122"/>
        <v>17.76708984375</v>
      </c>
      <c r="AP24" s="40">
        <f t="shared" si="122"/>
        <v>18.890625</v>
      </c>
      <c r="AQ24" s="40">
        <f t="shared" si="122"/>
        <v>20.62353515625</v>
      </c>
      <c r="AR24" s="40">
        <f t="shared" si="122"/>
        <v>21.7470703125</v>
      </c>
      <c r="AS24" s="40">
        <f t="shared" ref="AS24:BL24" si="123">AS19</f>
        <v>23.47998046875</v>
      </c>
      <c r="AT24" s="40">
        <f t="shared" si="123"/>
        <v>24.603515625</v>
      </c>
      <c r="AU24" s="40">
        <f t="shared" si="123"/>
        <v>26.33642578125</v>
      </c>
      <c r="AV24" s="40">
        <f t="shared" si="123"/>
        <v>26.2412109375</v>
      </c>
      <c r="AW24" s="40">
        <f t="shared" si="123"/>
        <v>27.97412109375</v>
      </c>
      <c r="AX24" s="40">
        <f t="shared" si="123"/>
        <v>29.70703125</v>
      </c>
      <c r="AY24" s="40">
        <f t="shared" si="123"/>
        <v>31.43994140625</v>
      </c>
      <c r="AZ24" s="40">
        <f t="shared" si="123"/>
        <v>33.1728515625</v>
      </c>
      <c r="BA24" s="40">
        <f t="shared" si="123"/>
        <v>34.90576171875</v>
      </c>
      <c r="BB24" s="40">
        <f t="shared" si="123"/>
        <v>36.638671875</v>
      </c>
      <c r="BC24" s="40">
        <f t="shared" si="123"/>
        <v>38.37158203125</v>
      </c>
      <c r="BD24" s="40">
        <f t="shared" si="123"/>
        <v>40.1044921875</v>
      </c>
      <c r="BE24" s="40">
        <f t="shared" si="123"/>
        <v>41.83740234375</v>
      </c>
      <c r="BF24" s="40">
        <f t="shared" si="123"/>
        <v>43.5703125</v>
      </c>
      <c r="BG24" s="40">
        <f t="shared" si="123"/>
        <v>45.30322265625</v>
      </c>
      <c r="BH24" s="40">
        <f t="shared" si="123"/>
        <v>47.0361328125</v>
      </c>
      <c r="BI24" s="40">
        <f t="shared" si="123"/>
        <v>48.76904296875</v>
      </c>
      <c r="BJ24" s="40">
        <f t="shared" si="123"/>
        <v>50.501953125</v>
      </c>
      <c r="BK24" s="40">
        <f t="shared" si="123"/>
        <v>52.23486328125</v>
      </c>
      <c r="BL24" s="40">
        <f t="shared" si="123"/>
        <v>53.9677734375</v>
      </c>
    </row>
    <row r="25" spans="2:64" x14ac:dyDescent="0.3">
      <c r="B25" s="20">
        <v>6</v>
      </c>
      <c r="C25" s="18"/>
      <c r="D25" s="22" t="str">
        <f t="shared" si="115"/>
        <v/>
      </c>
      <c r="E25" s="1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AB25" s="42">
        <f>SUM(AB21:AB24)</f>
        <v>20</v>
      </c>
      <c r="AC25" s="42">
        <f t="shared" ref="AC25:AR25" si="124">SUM(AC21:AC24)</f>
        <v>25</v>
      </c>
      <c r="AD25" s="42">
        <f t="shared" si="124"/>
        <v>29.999999999999996</v>
      </c>
      <c r="AE25" s="42">
        <f t="shared" si="124"/>
        <v>35</v>
      </c>
      <c r="AF25" s="42">
        <f t="shared" si="124"/>
        <v>40</v>
      </c>
      <c r="AG25" s="42">
        <f t="shared" si="124"/>
        <v>45</v>
      </c>
      <c r="AH25" s="42">
        <f t="shared" si="124"/>
        <v>50</v>
      </c>
      <c r="AI25" s="42">
        <f t="shared" si="124"/>
        <v>55</v>
      </c>
      <c r="AJ25" s="42">
        <f t="shared" si="124"/>
        <v>60</v>
      </c>
      <c r="AK25" s="42">
        <f t="shared" si="124"/>
        <v>65</v>
      </c>
      <c r="AL25" s="42">
        <f t="shared" si="124"/>
        <v>70</v>
      </c>
      <c r="AM25" s="42">
        <f t="shared" si="124"/>
        <v>75</v>
      </c>
      <c r="AN25" s="42">
        <f t="shared" si="124"/>
        <v>80</v>
      </c>
      <c r="AO25" s="42">
        <f t="shared" si="124"/>
        <v>85</v>
      </c>
      <c r="AP25" s="42">
        <f t="shared" si="124"/>
        <v>90</v>
      </c>
      <c r="AQ25" s="42">
        <f t="shared" si="124"/>
        <v>95</v>
      </c>
      <c r="AR25" s="42">
        <f t="shared" si="124"/>
        <v>100</v>
      </c>
      <c r="AS25" s="42">
        <f t="shared" ref="AS25" si="125">SUM(AS21:AS24)</f>
        <v>105</v>
      </c>
      <c r="AT25" s="42">
        <f t="shared" ref="AT25" si="126">SUM(AT21:AT24)</f>
        <v>110</v>
      </c>
      <c r="AU25" s="42">
        <f t="shared" ref="AU25" si="127">SUM(AU21:AU24)</f>
        <v>115</v>
      </c>
      <c r="AV25" s="42">
        <f t="shared" ref="AV25" si="128">SUM(AV21:AV24)</f>
        <v>120</v>
      </c>
      <c r="AW25" s="42">
        <f t="shared" ref="AW25" si="129">SUM(AW21:AW24)</f>
        <v>125</v>
      </c>
      <c r="AX25" s="42">
        <f t="shared" ref="AX25" si="130">SUM(AX21:AX24)</f>
        <v>130</v>
      </c>
      <c r="AY25" s="42">
        <f t="shared" ref="AY25" si="131">SUM(AY21:AY24)</f>
        <v>135</v>
      </c>
      <c r="AZ25" s="42">
        <f t="shared" ref="AZ25" si="132">SUM(AZ21:AZ24)</f>
        <v>140</v>
      </c>
      <c r="BA25" s="42">
        <f t="shared" ref="BA25" si="133">SUM(BA21:BA24)</f>
        <v>145</v>
      </c>
      <c r="BB25" s="42">
        <f t="shared" ref="BB25" si="134">SUM(BB21:BB24)</f>
        <v>150</v>
      </c>
      <c r="BC25" s="42">
        <f t="shared" ref="BC25" si="135">SUM(BC21:BC24)</f>
        <v>155</v>
      </c>
      <c r="BD25" s="42">
        <f t="shared" ref="BD25" si="136">SUM(BD21:BD24)</f>
        <v>160</v>
      </c>
      <c r="BE25" s="42">
        <f t="shared" ref="BE25" si="137">SUM(BE21:BE24)</f>
        <v>165</v>
      </c>
      <c r="BF25" s="42">
        <f t="shared" ref="BF25" si="138">SUM(BF21:BF24)</f>
        <v>170</v>
      </c>
      <c r="BG25" s="42">
        <f t="shared" ref="BG25" si="139">SUM(BG21:BG24)</f>
        <v>175</v>
      </c>
      <c r="BH25" s="42">
        <f t="shared" ref="BH25" si="140">SUM(BH21:BH24)</f>
        <v>180</v>
      </c>
      <c r="BI25" s="42">
        <f t="shared" ref="BI25" si="141">SUM(BI21:BI24)</f>
        <v>185</v>
      </c>
      <c r="BJ25" s="42">
        <f t="shared" ref="BJ25" si="142">SUM(BJ21:BJ24)</f>
        <v>190</v>
      </c>
      <c r="BK25" s="42">
        <f t="shared" ref="BK25" si="143">SUM(BK21:BK24)</f>
        <v>195</v>
      </c>
      <c r="BL25" s="42">
        <f t="shared" ref="BL25" si="144">SUM(BL21:BL24)</f>
        <v>200</v>
      </c>
    </row>
    <row r="26" spans="2:64" x14ac:dyDescent="0.3">
      <c r="B26" s="20">
        <v>7</v>
      </c>
      <c r="C26" s="18"/>
      <c r="D26" s="22" t="str">
        <f t="shared" si="115"/>
        <v/>
      </c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AA26" s="4" t="s">
        <v>40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x14ac:dyDescent="0.3">
      <c r="B27" s="20">
        <v>8</v>
      </c>
      <c r="C27" s="18"/>
      <c r="D27" s="22" t="str">
        <f t="shared" si="115"/>
        <v/>
      </c>
      <c r="E27" s="1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AA27" s="4" t="s">
        <v>41</v>
      </c>
      <c r="AB27" s="7">
        <f t="shared" ref="AB27:AC27" si="145">100%-AB28-AB29</f>
        <v>1.3403515625</v>
      </c>
      <c r="AC27" s="7">
        <f t="shared" si="145"/>
        <v>1.1740468749999999</v>
      </c>
      <c r="AD27" s="7">
        <f>100%-AD28-AD29</f>
        <v>1.0631770833333334</v>
      </c>
      <c r="AE27" s="7">
        <f t="shared" ref="AE27:BL27" si="146">100%-AE28-AE29</f>
        <v>0.98398437499999991</v>
      </c>
      <c r="AF27" s="7">
        <f t="shared" si="146"/>
        <v>0.92458984374999997</v>
      </c>
      <c r="AG27" s="7">
        <f t="shared" si="146"/>
        <v>0.87839409722222217</v>
      </c>
      <c r="AH27" s="7">
        <f t="shared" si="146"/>
        <v>0.8365625000000001</v>
      </c>
      <c r="AI27" s="7">
        <f t="shared" si="146"/>
        <v>0.80621448863636369</v>
      </c>
      <c r="AJ27" s="7">
        <f t="shared" si="146"/>
        <v>0.78092447916666663</v>
      </c>
      <c r="AK27" s="7">
        <f t="shared" si="146"/>
        <v>0.75952524038461533</v>
      </c>
      <c r="AL27" s="7">
        <f t="shared" si="146"/>
        <v>0.74118303571428568</v>
      </c>
      <c r="AM27" s="7">
        <f t="shared" si="146"/>
        <v>0.72528645833333327</v>
      </c>
      <c r="AN27" s="7">
        <f t="shared" si="146"/>
        <v>0.70042724609374996</v>
      </c>
      <c r="AO27" s="7">
        <f t="shared" si="146"/>
        <v>0.67961282169117654</v>
      </c>
      <c r="AP27" s="7">
        <f t="shared" si="146"/>
        <v>0.65434027777777781</v>
      </c>
      <c r="AQ27" s="7">
        <f t="shared" si="146"/>
        <v>0.6381424753289473</v>
      </c>
      <c r="AR27" s="7">
        <f t="shared" si="146"/>
        <v>0.61747070312499996</v>
      </c>
      <c r="AS27" s="7">
        <f t="shared" si="146"/>
        <v>0.60457124255952388</v>
      </c>
      <c r="AT27" s="7">
        <f t="shared" si="146"/>
        <v>0.58730468749999998</v>
      </c>
      <c r="AU27" s="7">
        <f t="shared" si="146"/>
        <v>0.57683848505434776</v>
      </c>
      <c r="AV27" s="7">
        <f t="shared" si="146"/>
        <v>0.55201009114583321</v>
      </c>
      <c r="AW27" s="7">
        <f t="shared" si="146"/>
        <v>0.54379296875000005</v>
      </c>
      <c r="AX27" s="7">
        <f t="shared" si="146"/>
        <v>0.53620793269230771</v>
      </c>
      <c r="AY27" s="7">
        <f t="shared" si="146"/>
        <v>0.52918475115740748</v>
      </c>
      <c r="AZ27" s="7">
        <f t="shared" si="146"/>
        <v>0.52266322544642851</v>
      </c>
      <c r="BA27" s="7">
        <f t="shared" si="146"/>
        <v>0.51659146012931023</v>
      </c>
      <c r="BB27" s="7">
        <f t="shared" si="146"/>
        <v>0.51092447916666661</v>
      </c>
      <c r="BC27" s="7">
        <f t="shared" si="146"/>
        <v>0.50562310987903225</v>
      </c>
      <c r="BD27" s="7">
        <f t="shared" si="146"/>
        <v>0.50065307617187504</v>
      </c>
      <c r="BE27" s="7">
        <f t="shared" si="146"/>
        <v>0.49598425662878792</v>
      </c>
      <c r="BF27" s="7">
        <f t="shared" si="146"/>
        <v>0.49159007352941181</v>
      </c>
      <c r="BG27" s="7">
        <f t="shared" si="146"/>
        <v>0.48744698660714286</v>
      </c>
      <c r="BH27" s="7">
        <f t="shared" si="146"/>
        <v>0.48353407118055552</v>
      </c>
      <c r="BI27" s="7">
        <f t="shared" si="146"/>
        <v>0.47983266469594599</v>
      </c>
      <c r="BJ27" s="7">
        <f t="shared" si="146"/>
        <v>0.47632606907894731</v>
      </c>
      <c r="BK27" s="7">
        <f t="shared" si="146"/>
        <v>0.47299929887820508</v>
      </c>
      <c r="BL27" s="7">
        <f t="shared" si="146"/>
        <v>0.46983886718750001</v>
      </c>
    </row>
    <row r="28" spans="2:64" x14ac:dyDescent="0.3">
      <c r="B28" s="20">
        <v>9</v>
      </c>
      <c r="C28" s="18"/>
      <c r="D28" s="22" t="str">
        <f t="shared" si="115"/>
        <v/>
      </c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AA28" s="4" t="s">
        <v>42</v>
      </c>
      <c r="AB28" s="7">
        <f>AB23/AB4</f>
        <v>-0.35519531249999997</v>
      </c>
      <c r="AC28" s="7">
        <f t="shared" ref="AC28:BL28" si="147">AC23/AC4</f>
        <v>-0.22935937499999998</v>
      </c>
      <c r="AD28" s="7">
        <f t="shared" si="147"/>
        <v>-0.14546874999999998</v>
      </c>
      <c r="AE28" s="7">
        <f t="shared" si="147"/>
        <v>-8.5546874999999994E-2</v>
      </c>
      <c r="AF28" s="7">
        <f t="shared" si="147"/>
        <v>-4.0605468749999998E-2</v>
      </c>
      <c r="AG28" s="7">
        <f t="shared" si="147"/>
        <v>-5.6510416666666671E-3</v>
      </c>
      <c r="AH28" s="7">
        <f t="shared" si="147"/>
        <v>1.9687499999999997E-2</v>
      </c>
      <c r="AI28" s="7">
        <f t="shared" si="147"/>
        <v>4.2507102272727269E-2</v>
      </c>
      <c r="AJ28" s="7">
        <f t="shared" si="147"/>
        <v>6.1523437499999993E-2</v>
      </c>
      <c r="AK28" s="7">
        <f t="shared" si="147"/>
        <v>7.7614182692307687E-2</v>
      </c>
      <c r="AL28" s="7">
        <f t="shared" si="147"/>
        <v>9.1406249999999994E-2</v>
      </c>
      <c r="AM28" s="7">
        <f t="shared" si="147"/>
        <v>0.10335937499999999</v>
      </c>
      <c r="AN28" s="7">
        <f t="shared" si="147"/>
        <v>0.10792236328125</v>
      </c>
      <c r="AO28" s="7">
        <f t="shared" si="147"/>
        <v>0.11255170036764706</v>
      </c>
      <c r="AP28" s="7">
        <f t="shared" si="147"/>
        <v>0.11302083333333333</v>
      </c>
      <c r="AQ28" s="7">
        <f t="shared" si="147"/>
        <v>0.11689453125</v>
      </c>
      <c r="AR28" s="7">
        <f t="shared" si="147"/>
        <v>0.117099609375</v>
      </c>
      <c r="AS28" s="7">
        <f t="shared" si="147"/>
        <v>0.12041015625</v>
      </c>
      <c r="AT28" s="7">
        <f t="shared" si="147"/>
        <v>0.12043678977272727</v>
      </c>
      <c r="AU28" s="7">
        <f t="shared" si="147"/>
        <v>0.12331436820652172</v>
      </c>
      <c r="AV28" s="7">
        <f t="shared" si="147"/>
        <v>0.11774902343749999</v>
      </c>
      <c r="AW28" s="7">
        <f t="shared" si="147"/>
        <v>0.12050390624999999</v>
      </c>
      <c r="AX28" s="7">
        <f t="shared" si="147"/>
        <v>0.12304687499999999</v>
      </c>
      <c r="AY28" s="7">
        <f t="shared" si="147"/>
        <v>0.12540147569444443</v>
      </c>
      <c r="AZ28" s="7">
        <f t="shared" si="147"/>
        <v>0.12758789062500001</v>
      </c>
      <c r="BA28" s="7">
        <f t="shared" si="147"/>
        <v>0.12962351831896551</v>
      </c>
      <c r="BB28" s="7">
        <f t="shared" si="147"/>
        <v>0.13152343750000001</v>
      </c>
      <c r="BC28" s="7">
        <f t="shared" si="147"/>
        <v>0.13330078125</v>
      </c>
      <c r="BD28" s="7">
        <f t="shared" si="147"/>
        <v>0.13496704101562501</v>
      </c>
      <c r="BE28" s="7">
        <f t="shared" si="147"/>
        <v>0.13653231534090909</v>
      </c>
      <c r="BF28" s="7">
        <f t="shared" si="147"/>
        <v>0.13800551470588235</v>
      </c>
      <c r="BG28" s="7">
        <f t="shared" si="147"/>
        <v>0.13939453125000001</v>
      </c>
      <c r="BH28" s="7">
        <f t="shared" si="147"/>
        <v>0.14070638020833334</v>
      </c>
      <c r="BI28" s="7">
        <f t="shared" si="147"/>
        <v>0.14194731841216215</v>
      </c>
      <c r="BJ28" s="7">
        <f t="shared" si="147"/>
        <v>0.14312294407894738</v>
      </c>
      <c r="BK28" s="7">
        <f t="shared" si="147"/>
        <v>0.14423828124999999</v>
      </c>
      <c r="BL28" s="7">
        <f t="shared" si="147"/>
        <v>0.14529785156249997</v>
      </c>
    </row>
    <row r="29" spans="2:64" ht="15" thickBot="1" x14ac:dyDescent="0.35">
      <c r="B29" s="21">
        <v>10</v>
      </c>
      <c r="C29" s="19"/>
      <c r="D29" s="23" t="str">
        <f>IF(Z29=0,"",Z29-0.01)</f>
        <v/>
      </c>
      <c r="E29" s="58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AA29" s="4" t="s">
        <v>43</v>
      </c>
      <c r="AB29" s="2">
        <f>AB22/AB4</f>
        <v>1.4843749999999999E-2</v>
      </c>
      <c r="AC29" s="2">
        <f t="shared" ref="AC29:BL29" si="148">AC22/AC4</f>
        <v>5.5312500000000001E-2</v>
      </c>
      <c r="AD29" s="2">
        <f t="shared" si="148"/>
        <v>8.2291666666666666E-2</v>
      </c>
      <c r="AE29" s="2">
        <f t="shared" si="148"/>
        <v>0.1015625</v>
      </c>
      <c r="AF29" s="2">
        <f t="shared" si="148"/>
        <v>0.116015625</v>
      </c>
      <c r="AG29" s="2">
        <f t="shared" si="148"/>
        <v>0.12725694444444444</v>
      </c>
      <c r="AH29" s="2">
        <f t="shared" si="148"/>
        <v>0.14374999999999999</v>
      </c>
      <c r="AI29" s="2">
        <f t="shared" si="148"/>
        <v>0.15127840909090909</v>
      </c>
      <c r="AJ29" s="2">
        <f t="shared" si="148"/>
        <v>0.15755208333333334</v>
      </c>
      <c r="AK29" s="2">
        <f t="shared" si="148"/>
        <v>0.16286057692307693</v>
      </c>
      <c r="AL29" s="2">
        <f t="shared" si="148"/>
        <v>0.16741071428571427</v>
      </c>
      <c r="AM29" s="2">
        <f t="shared" si="148"/>
        <v>0.17135416666666667</v>
      </c>
      <c r="AN29" s="2">
        <f t="shared" si="148"/>
        <v>0.191650390625</v>
      </c>
      <c r="AO29" s="2">
        <f t="shared" si="148"/>
        <v>0.20783547794117646</v>
      </c>
      <c r="AP29" s="2">
        <f t="shared" si="148"/>
        <v>0.2326388888888889</v>
      </c>
      <c r="AQ29" s="2">
        <f t="shared" si="148"/>
        <v>0.24496299342105263</v>
      </c>
      <c r="AR29" s="2">
        <f t="shared" si="148"/>
        <v>0.26542968750000001</v>
      </c>
      <c r="AS29" s="2">
        <f t="shared" si="148"/>
        <v>0.27501860119047616</v>
      </c>
      <c r="AT29" s="2">
        <f t="shared" si="148"/>
        <v>0.29225852272727271</v>
      </c>
      <c r="AU29" s="2">
        <f t="shared" si="148"/>
        <v>0.29984714673913043</v>
      </c>
      <c r="AV29" s="2">
        <f t="shared" si="148"/>
        <v>0.33024088541666669</v>
      </c>
      <c r="AW29" s="2">
        <f t="shared" si="148"/>
        <v>0.33570312499999999</v>
      </c>
      <c r="AX29" s="2">
        <f t="shared" si="148"/>
        <v>0.34074519230769229</v>
      </c>
      <c r="AY29" s="2">
        <f t="shared" si="148"/>
        <v>0.34541377314814814</v>
      </c>
      <c r="AZ29" s="2">
        <f t="shared" si="148"/>
        <v>0.34974888392857145</v>
      </c>
      <c r="BA29" s="2">
        <f t="shared" si="148"/>
        <v>0.35378502155172414</v>
      </c>
      <c r="BB29" s="2">
        <f t="shared" si="148"/>
        <v>0.35755208333333333</v>
      </c>
      <c r="BC29" s="2">
        <f t="shared" si="148"/>
        <v>0.36107610887096775</v>
      </c>
      <c r="BD29" s="2">
        <f t="shared" si="148"/>
        <v>0.3643798828125</v>
      </c>
      <c r="BE29" s="2">
        <f t="shared" si="148"/>
        <v>0.36748342803030304</v>
      </c>
      <c r="BF29" s="2">
        <f t="shared" si="148"/>
        <v>0.3704044117647059</v>
      </c>
      <c r="BG29" s="2">
        <f t="shared" si="148"/>
        <v>0.37315848214285713</v>
      </c>
      <c r="BH29" s="2">
        <f t="shared" si="148"/>
        <v>0.3757595486111111</v>
      </c>
      <c r="BI29" s="2">
        <f t="shared" si="148"/>
        <v>0.37822001689189189</v>
      </c>
      <c r="BJ29" s="2">
        <f t="shared" si="148"/>
        <v>0.38055098684210525</v>
      </c>
      <c r="BK29" s="2">
        <f t="shared" si="148"/>
        <v>0.38276241987179488</v>
      </c>
      <c r="BL29" s="2">
        <f t="shared" si="148"/>
        <v>0.38486328125000002</v>
      </c>
    </row>
    <row r="30" spans="2:64" ht="15" thickBot="1" x14ac:dyDescent="0.35">
      <c r="B30" s="15"/>
      <c r="C30" s="26"/>
    </row>
    <row r="31" spans="2:64" ht="18" x14ac:dyDescent="0.35">
      <c r="B31" s="30" t="s">
        <v>12</v>
      </c>
      <c r="C31" s="31"/>
      <c r="AA31" s="4" t="s">
        <v>44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3">
      <c r="B32" s="32" t="s">
        <v>16</v>
      </c>
      <c r="C32" s="33">
        <v>60</v>
      </c>
      <c r="AA32" s="4" t="s">
        <v>41</v>
      </c>
      <c r="AB32" s="7">
        <f t="shared" ref="AB32:AG32" si="149">IF(AB24&lt;0,0,AB24/(AB9-AB7))</f>
        <v>0</v>
      </c>
      <c r="AC32" s="7">
        <f t="shared" si="149"/>
        <v>0</v>
      </c>
      <c r="AD32" s="7">
        <f t="shared" si="149"/>
        <v>0</v>
      </c>
      <c r="AE32" s="7">
        <f t="shared" si="149"/>
        <v>0</v>
      </c>
      <c r="AF32" s="7">
        <f t="shared" si="149"/>
        <v>0</v>
      </c>
      <c r="AG32" s="7">
        <f t="shared" si="149"/>
        <v>0</v>
      </c>
      <c r="AH32" s="7">
        <f>IF(AH24&lt;0,0,AH24/(AH9-AH7))</f>
        <v>0.18281249999999999</v>
      </c>
      <c r="AI32" s="7">
        <f t="shared" ref="AI32:BL32" si="150">IF(AI24&lt;0,0,AI24/(AI9-AI7))</f>
        <v>0.28945312499999998</v>
      </c>
      <c r="AJ32" s="7">
        <f t="shared" si="150"/>
        <v>0.3427734375</v>
      </c>
      <c r="AK32" s="7">
        <f t="shared" si="150"/>
        <v>0.37476562499999999</v>
      </c>
      <c r="AL32" s="7">
        <f t="shared" si="150"/>
        <v>0.39609375000000002</v>
      </c>
      <c r="AM32" s="7">
        <f t="shared" si="150"/>
        <v>0.41132812499999999</v>
      </c>
      <c r="AN32" s="7">
        <f t="shared" si="150"/>
        <v>0.40085449218750002</v>
      </c>
      <c r="AO32" s="7">
        <f t="shared" si="150"/>
        <v>0.39482421875000001</v>
      </c>
      <c r="AP32" s="7">
        <f t="shared" si="150"/>
        <v>0.3778125</v>
      </c>
      <c r="AQ32" s="7">
        <f t="shared" si="150"/>
        <v>0.37497336647727275</v>
      </c>
      <c r="AR32" s="7">
        <f t="shared" si="150"/>
        <v>0.36245117187499998</v>
      </c>
      <c r="AS32" s="7">
        <f t="shared" si="150"/>
        <v>0.36123046874999998</v>
      </c>
      <c r="AT32" s="7">
        <f t="shared" si="150"/>
        <v>0.35147879464285714</v>
      </c>
      <c r="AU32" s="7">
        <f t="shared" si="150"/>
        <v>0.35115234374999998</v>
      </c>
      <c r="AV32" s="7">
        <f t="shared" si="150"/>
        <v>0.32801513671874999</v>
      </c>
      <c r="AW32" s="7">
        <f t="shared" si="150"/>
        <v>0.32910730698529411</v>
      </c>
      <c r="AX32" s="7">
        <f t="shared" si="150"/>
        <v>0.330078125</v>
      </c>
      <c r="AY32" s="7">
        <f t="shared" si="150"/>
        <v>0.33094675164473686</v>
      </c>
      <c r="AZ32" s="7">
        <f t="shared" si="150"/>
        <v>0.331728515625</v>
      </c>
      <c r="BA32" s="7">
        <f t="shared" si="150"/>
        <v>0.33243582589285714</v>
      </c>
      <c r="BB32" s="7">
        <f t="shared" si="150"/>
        <v>0.33307883522727272</v>
      </c>
      <c r="BC32" s="7">
        <f t="shared" si="150"/>
        <v>0.33366593070652173</v>
      </c>
      <c r="BD32" s="7">
        <f t="shared" si="150"/>
        <v>0.33420410156250002</v>
      </c>
      <c r="BE32" s="7">
        <f t="shared" si="150"/>
        <v>0.33469921875000003</v>
      </c>
      <c r="BF32" s="7">
        <f t="shared" si="150"/>
        <v>0.33515624999999999</v>
      </c>
      <c r="BG32" s="7">
        <f t="shared" si="150"/>
        <v>0.33557942708333333</v>
      </c>
      <c r="BH32" s="7">
        <f t="shared" si="150"/>
        <v>0.33597237723214285</v>
      </c>
      <c r="BI32" s="7">
        <f t="shared" si="150"/>
        <v>0.33633822737068964</v>
      </c>
      <c r="BJ32" s="7">
        <f t="shared" si="150"/>
        <v>0.33667968749999999</v>
      </c>
      <c r="BK32" s="7">
        <f t="shared" si="150"/>
        <v>0.33699911794354837</v>
      </c>
      <c r="BL32" s="7">
        <f t="shared" si="150"/>
        <v>0.33729858398437501</v>
      </c>
    </row>
    <row r="33" spans="2:64" x14ac:dyDescent="0.3">
      <c r="B33" s="32" t="s">
        <v>17</v>
      </c>
      <c r="C33" s="33">
        <v>10</v>
      </c>
      <c r="AA33" s="4" t="s">
        <v>42</v>
      </c>
      <c r="AB33" s="7">
        <f>IF(AB23&lt;0,0,AB23/(AB9-AB7))</f>
        <v>0</v>
      </c>
      <c r="AC33" s="7">
        <f t="shared" ref="AC33:BL33" si="151">IF(AC23&lt;0,0,AC23/(AC9-AC7))</f>
        <v>0</v>
      </c>
      <c r="AD33" s="7">
        <f t="shared" si="151"/>
        <v>0</v>
      </c>
      <c r="AE33" s="7">
        <f t="shared" si="151"/>
        <v>0</v>
      </c>
      <c r="AF33" s="7">
        <f t="shared" si="151"/>
        <v>0</v>
      </c>
      <c r="AG33" s="7">
        <f t="shared" si="151"/>
        <v>0</v>
      </c>
      <c r="AH33" s="7">
        <f t="shared" si="151"/>
        <v>9.8437499999999983E-2</v>
      </c>
      <c r="AI33" s="7">
        <f t="shared" si="151"/>
        <v>0.15585937499999999</v>
      </c>
      <c r="AJ33" s="7">
        <f t="shared" si="151"/>
        <v>0.18457031249999997</v>
      </c>
      <c r="AK33" s="7">
        <f t="shared" si="151"/>
        <v>0.20179687499999999</v>
      </c>
      <c r="AL33" s="7">
        <f t="shared" si="151"/>
        <v>0.21328125000000001</v>
      </c>
      <c r="AM33" s="7">
        <f t="shared" si="151"/>
        <v>0.22148437499999998</v>
      </c>
      <c r="AN33" s="7">
        <f t="shared" si="151"/>
        <v>0.21584472656250001</v>
      </c>
      <c r="AO33" s="7">
        <f t="shared" si="151"/>
        <v>0.21259765624999999</v>
      </c>
      <c r="AP33" s="7">
        <f t="shared" si="151"/>
        <v>0.20343749999999999</v>
      </c>
      <c r="AQ33" s="7">
        <f t="shared" si="151"/>
        <v>0.20190873579545454</v>
      </c>
      <c r="AR33" s="7">
        <f t="shared" si="151"/>
        <v>0.19516601562499999</v>
      </c>
      <c r="AS33" s="7">
        <f t="shared" si="151"/>
        <v>0.1945087139423077</v>
      </c>
      <c r="AT33" s="7">
        <f t="shared" si="151"/>
        <v>0.18925781250000001</v>
      </c>
      <c r="AU33" s="7">
        <f t="shared" si="151"/>
        <v>0.18908203124999998</v>
      </c>
      <c r="AV33" s="7">
        <f t="shared" si="151"/>
        <v>0.17662353515624998</v>
      </c>
      <c r="AW33" s="7">
        <f t="shared" si="151"/>
        <v>0.17721162683823527</v>
      </c>
      <c r="AX33" s="7">
        <f t="shared" si="151"/>
        <v>0.17773437499999997</v>
      </c>
      <c r="AY33" s="7">
        <f t="shared" si="151"/>
        <v>0.17820209703947368</v>
      </c>
      <c r="AZ33" s="7">
        <f t="shared" si="151"/>
        <v>0.178623046875</v>
      </c>
      <c r="BA33" s="7">
        <f t="shared" si="151"/>
        <v>0.17900390625000001</v>
      </c>
      <c r="BB33" s="7">
        <f t="shared" si="151"/>
        <v>0.17935014204545455</v>
      </c>
      <c r="BC33" s="7">
        <f t="shared" si="151"/>
        <v>0.17966627038043478</v>
      </c>
      <c r="BD33" s="7">
        <f t="shared" si="151"/>
        <v>0.17995605468750001</v>
      </c>
      <c r="BE33" s="7">
        <f t="shared" si="151"/>
        <v>0.18022265625</v>
      </c>
      <c r="BF33" s="7">
        <f t="shared" si="151"/>
        <v>0.18046875000000001</v>
      </c>
      <c r="BG33" s="7">
        <f t="shared" si="151"/>
        <v>0.18069661458333333</v>
      </c>
      <c r="BH33" s="7">
        <f t="shared" si="151"/>
        <v>0.180908203125</v>
      </c>
      <c r="BI33" s="7">
        <f t="shared" si="151"/>
        <v>0.18110519935344827</v>
      </c>
      <c r="BJ33" s="7">
        <f t="shared" si="151"/>
        <v>0.18128906249999999</v>
      </c>
      <c r="BK33" s="7">
        <f t="shared" si="151"/>
        <v>0.18146106350806449</v>
      </c>
      <c r="BL33" s="7">
        <f t="shared" si="151"/>
        <v>0.18162231445312499</v>
      </c>
    </row>
    <row r="34" spans="2:64" x14ac:dyDescent="0.3">
      <c r="B34" s="32" t="s">
        <v>18</v>
      </c>
      <c r="C34" s="33">
        <v>8</v>
      </c>
      <c r="AA34" s="4" t="s">
        <v>43</v>
      </c>
      <c r="AB34" s="7">
        <f>100%-AB33-AB32</f>
        <v>1</v>
      </c>
      <c r="AC34" s="7">
        <f t="shared" ref="AC34:AR34" si="152">100%-AC33-AC32</f>
        <v>1</v>
      </c>
      <c r="AD34" s="7">
        <f t="shared" si="152"/>
        <v>1</v>
      </c>
      <c r="AE34" s="7">
        <f t="shared" si="152"/>
        <v>1</v>
      </c>
      <c r="AF34" s="7">
        <f t="shared" si="152"/>
        <v>1</v>
      </c>
      <c r="AG34" s="7">
        <f t="shared" si="152"/>
        <v>1</v>
      </c>
      <c r="AH34" s="7">
        <f t="shared" si="152"/>
        <v>0.71875</v>
      </c>
      <c r="AI34" s="7">
        <f t="shared" si="152"/>
        <v>0.5546875</v>
      </c>
      <c r="AJ34" s="7">
        <f t="shared" si="152"/>
        <v>0.47265625</v>
      </c>
      <c r="AK34" s="7">
        <f t="shared" si="152"/>
        <v>0.42343750000000002</v>
      </c>
      <c r="AL34" s="7">
        <f t="shared" si="152"/>
        <v>0.390625</v>
      </c>
      <c r="AM34" s="7">
        <f t="shared" si="152"/>
        <v>0.36718750000000006</v>
      </c>
      <c r="AN34" s="7">
        <f t="shared" si="152"/>
        <v>0.38330078125</v>
      </c>
      <c r="AO34" s="7">
        <f t="shared" si="152"/>
        <v>0.39257812499999994</v>
      </c>
      <c r="AP34" s="7">
        <f t="shared" si="152"/>
        <v>0.41875000000000007</v>
      </c>
      <c r="AQ34" s="7">
        <f t="shared" si="152"/>
        <v>0.42311789772727271</v>
      </c>
      <c r="AR34" s="7">
        <f t="shared" si="152"/>
        <v>0.4423828125</v>
      </c>
      <c r="AS34" s="7">
        <f t="shared" ref="AS34" si="153">100%-AS33-AS32</f>
        <v>0.44426081730769229</v>
      </c>
      <c r="AT34" s="7">
        <f t="shared" ref="AT34" si="154">100%-AT33-AT32</f>
        <v>0.4592633928571429</v>
      </c>
      <c r="AU34" s="7">
        <f t="shared" ref="AU34" si="155">100%-AU33-AU32</f>
        <v>0.45976562500000001</v>
      </c>
      <c r="AV34" s="7">
        <f t="shared" ref="AV34" si="156">100%-AV33-AV32</f>
        <v>0.49536132812500006</v>
      </c>
      <c r="AW34" s="7">
        <f t="shared" ref="AW34" si="157">100%-AW33-AW32</f>
        <v>0.49368106617647056</v>
      </c>
      <c r="AX34" s="7">
        <f t="shared" ref="AX34" si="158">100%-AX33-AX32</f>
        <v>0.4921875</v>
      </c>
      <c r="AY34" s="7">
        <f t="shared" ref="AY34" si="159">100%-AY33-AY32</f>
        <v>0.49085115131578949</v>
      </c>
      <c r="AZ34" s="7">
        <f t="shared" ref="AZ34" si="160">100%-AZ33-AZ32</f>
        <v>0.48964843750000003</v>
      </c>
      <c r="BA34" s="7">
        <f t="shared" ref="BA34" si="161">100%-BA33-BA32</f>
        <v>0.4885602678571429</v>
      </c>
      <c r="BB34" s="7">
        <f t="shared" ref="BB34" si="162">100%-BB33-BB32</f>
        <v>0.48757102272727276</v>
      </c>
      <c r="BC34" s="7">
        <f t="shared" ref="BC34" si="163">100%-BC33-BC32</f>
        <v>0.48666779891304346</v>
      </c>
      <c r="BD34" s="7">
        <f t="shared" ref="BD34" si="164">100%-BD33-BD32</f>
        <v>0.48583984375</v>
      </c>
      <c r="BE34" s="7">
        <f t="shared" ref="BE34" si="165">100%-BE33-BE32</f>
        <v>0.48507812499999997</v>
      </c>
      <c r="BF34" s="7">
        <f t="shared" ref="BF34" si="166">100%-BF33-BF32</f>
        <v>0.48437500000000006</v>
      </c>
      <c r="BG34" s="7">
        <f t="shared" ref="BG34" si="167">100%-BG33-BG32</f>
        <v>0.48372395833333337</v>
      </c>
      <c r="BH34" s="7">
        <f t="shared" ref="BH34" si="168">100%-BH33-BH32</f>
        <v>0.48311941964285715</v>
      </c>
      <c r="BI34" s="7">
        <f t="shared" ref="BI34" si="169">100%-BI33-BI32</f>
        <v>0.4825565732758621</v>
      </c>
      <c r="BJ34" s="7">
        <f t="shared" ref="BJ34" si="170">100%-BJ33-BJ32</f>
        <v>0.48203125000000002</v>
      </c>
      <c r="BK34" s="7">
        <f t="shared" ref="BK34" si="171">100%-BK33-BK32</f>
        <v>0.48153981854838718</v>
      </c>
      <c r="BL34" s="7">
        <f t="shared" ref="BL34" si="172">100%-BL33-BL32</f>
        <v>0.48107910156249994</v>
      </c>
    </row>
    <row r="35" spans="2:64" x14ac:dyDescent="0.3">
      <c r="B35" s="32" t="s">
        <v>19</v>
      </c>
      <c r="C35" s="33">
        <v>1</v>
      </c>
    </row>
    <row r="36" spans="2:64" ht="15" thickBot="1" x14ac:dyDescent="0.35">
      <c r="B36" s="34" t="s">
        <v>51</v>
      </c>
      <c r="C36" s="35">
        <v>3</v>
      </c>
      <c r="AA36" s="4" t="s">
        <v>46</v>
      </c>
      <c r="AB36" s="7">
        <f>MIN(IF(AB9&lt;0,100%,-AB14/AB9),100%)</f>
        <v>1</v>
      </c>
      <c r="AC36" s="7">
        <f t="shared" ref="AC36:BL36" si="173">MIN(IF(AC9&lt;0,100%,-AC14/AC9),100%)</f>
        <v>1</v>
      </c>
      <c r="AD36" s="7">
        <f t="shared" si="173"/>
        <v>1</v>
      </c>
      <c r="AE36" s="7">
        <f t="shared" si="173"/>
        <v>1</v>
      </c>
      <c r="AF36" s="7">
        <f t="shared" si="173"/>
        <v>1</v>
      </c>
      <c r="AG36" s="7">
        <f t="shared" si="173"/>
        <v>1</v>
      </c>
      <c r="AH36" s="7">
        <f t="shared" si="173"/>
        <v>0.4</v>
      </c>
      <c r="AI36" s="7">
        <f t="shared" si="173"/>
        <v>0.24</v>
      </c>
      <c r="AJ36" s="7">
        <f t="shared" si="173"/>
        <v>0.18181818181818182</v>
      </c>
      <c r="AK36" s="7">
        <f t="shared" si="173"/>
        <v>0.15172413793103448</v>
      </c>
      <c r="AL36" s="7">
        <f t="shared" si="173"/>
        <v>0.13333333333333333</v>
      </c>
      <c r="AM36" s="7">
        <f t="shared" si="173"/>
        <v>0.12093023255813953</v>
      </c>
      <c r="AN36" s="7">
        <f t="shared" si="173"/>
        <v>0.158</v>
      </c>
      <c r="AO36" s="7">
        <f t="shared" si="173"/>
        <v>0.18157894736842106</v>
      </c>
      <c r="AP36" s="7">
        <f t="shared" si="173"/>
        <v>0.22500000000000001</v>
      </c>
      <c r="AQ36" s="7">
        <f t="shared" si="173"/>
        <v>0.23732394366197179</v>
      </c>
      <c r="AR36" s="7">
        <f t="shared" si="173"/>
        <v>0.26794871794871794</v>
      </c>
      <c r="AS36" s="7">
        <f t="shared" si="173"/>
        <v>0.27470588235294119</v>
      </c>
      <c r="AT36" s="7">
        <f t="shared" si="173"/>
        <v>0.29782608695652174</v>
      </c>
      <c r="AU36" s="7">
        <f t="shared" si="173"/>
        <v>0.30151515151515151</v>
      </c>
      <c r="AV36" s="7">
        <f t="shared" si="173"/>
        <v>0.35</v>
      </c>
      <c r="AW36" s="7">
        <f t="shared" si="173"/>
        <v>0.35</v>
      </c>
      <c r="AX36" s="7">
        <f t="shared" si="173"/>
        <v>0.35</v>
      </c>
      <c r="AY36" s="7">
        <f t="shared" si="173"/>
        <v>0.35</v>
      </c>
      <c r="AZ36" s="7">
        <f t="shared" si="173"/>
        <v>0.35</v>
      </c>
      <c r="BA36" s="7">
        <f t="shared" si="173"/>
        <v>0.35</v>
      </c>
      <c r="BB36" s="7">
        <f t="shared" si="173"/>
        <v>0.35</v>
      </c>
      <c r="BC36" s="7">
        <f t="shared" si="173"/>
        <v>0.35</v>
      </c>
      <c r="BD36" s="7">
        <f t="shared" si="173"/>
        <v>0.35</v>
      </c>
      <c r="BE36" s="7">
        <f t="shared" si="173"/>
        <v>0.35</v>
      </c>
      <c r="BF36" s="7">
        <f t="shared" si="173"/>
        <v>0.35</v>
      </c>
      <c r="BG36" s="7">
        <f t="shared" si="173"/>
        <v>0.35</v>
      </c>
      <c r="BH36" s="7">
        <f t="shared" si="173"/>
        <v>0.35</v>
      </c>
      <c r="BI36" s="7">
        <f t="shared" si="173"/>
        <v>0.35</v>
      </c>
      <c r="BJ36" s="7">
        <f t="shared" si="173"/>
        <v>0.35</v>
      </c>
      <c r="BK36" s="7">
        <f t="shared" si="173"/>
        <v>0.35</v>
      </c>
      <c r="BL36" s="7">
        <f t="shared" si="173"/>
        <v>0.35</v>
      </c>
    </row>
    <row r="37" spans="2:64" ht="15" thickBot="1" x14ac:dyDescent="0.35">
      <c r="B37" s="15"/>
      <c r="C37" s="15"/>
    </row>
    <row r="38" spans="2:64" x14ac:dyDescent="0.3">
      <c r="B38" s="8" t="s">
        <v>12</v>
      </c>
      <c r="C38" s="9"/>
      <c r="D38" s="9"/>
      <c r="E38" s="10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AO38" s="40">
        <f t="shared" ref="AO38:AQ38" si="174">AO22-AO43</f>
        <v>0</v>
      </c>
      <c r="AP38" s="40">
        <f t="shared" si="174"/>
        <v>0</v>
      </c>
      <c r="AQ38" s="40">
        <f t="shared" si="174"/>
        <v>0</v>
      </c>
      <c r="AR38" s="40">
        <f>AR22-AR43</f>
        <v>0</v>
      </c>
      <c r="AS38" s="40">
        <f t="shared" ref="AS38:AX38" si="175">AS22-AS43</f>
        <v>0</v>
      </c>
      <c r="AT38" s="40">
        <f t="shared" si="175"/>
        <v>0</v>
      </c>
      <c r="AU38" s="40">
        <f t="shared" si="175"/>
        <v>0</v>
      </c>
      <c r="AV38" s="40">
        <f t="shared" si="175"/>
        <v>0</v>
      </c>
      <c r="AW38" s="40">
        <f t="shared" si="175"/>
        <v>0</v>
      </c>
      <c r="AX38" s="40">
        <f t="shared" si="175"/>
        <v>0</v>
      </c>
    </row>
    <row r="39" spans="2:64" x14ac:dyDescent="0.3">
      <c r="B39" s="11" t="s">
        <v>15</v>
      </c>
      <c r="C39" s="12" t="s">
        <v>13</v>
      </c>
      <c r="D39" s="12" t="s">
        <v>14</v>
      </c>
      <c r="E39" s="13" t="s">
        <v>11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2:64" ht="15" thickBot="1" x14ac:dyDescent="0.35">
      <c r="B40" s="20">
        <v>1</v>
      </c>
      <c r="C40" s="24">
        <v>0</v>
      </c>
      <c r="D40" s="24">
        <f t="shared" ref="D40:D48" si="176">IF(C41=0,"",C41-0.01)</f>
        <v>59.99</v>
      </c>
      <c r="E40" s="27">
        <f>C34</f>
        <v>8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2:64" ht="18" x14ac:dyDescent="0.35">
      <c r="B41" s="20">
        <v>2</v>
      </c>
      <c r="C41" s="24">
        <f>C32</f>
        <v>60</v>
      </c>
      <c r="D41" s="24">
        <f t="shared" si="176"/>
        <v>69.989999999999995</v>
      </c>
      <c r="E41" s="27">
        <f>IF(E40&gt;$C$36,E40-$C$35,"")</f>
        <v>7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AA41" s="30"/>
      <c r="AB41" s="43"/>
      <c r="AC41" s="43"/>
      <c r="AD41" s="43"/>
      <c r="AE41" s="43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2:64" ht="15" thickBot="1" x14ac:dyDescent="0.35">
      <c r="B42" s="20">
        <v>3</v>
      </c>
      <c r="C42" s="24">
        <f t="shared" ref="C42:C49" si="177">C41+$C$33</f>
        <v>70</v>
      </c>
      <c r="D42" s="24">
        <f t="shared" si="176"/>
        <v>79.989999999999995</v>
      </c>
      <c r="E42" s="27">
        <f t="shared" ref="E42:E43" si="178">IF(E41&gt;$C$36,E41-$C$35,"")</f>
        <v>6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AA42" s="46" t="s">
        <v>45</v>
      </c>
      <c r="AB42" s="47">
        <v>40</v>
      </c>
      <c r="AC42" s="48">
        <v>40</v>
      </c>
      <c r="AD42" s="48">
        <v>40</v>
      </c>
      <c r="AE42" s="48">
        <v>40</v>
      </c>
      <c r="AF42" s="48">
        <v>40</v>
      </c>
      <c r="AG42" s="48">
        <v>40</v>
      </c>
      <c r="AH42" s="48">
        <v>40</v>
      </c>
      <c r="AI42" s="48">
        <v>40</v>
      </c>
      <c r="AJ42" s="48">
        <v>40</v>
      </c>
      <c r="AK42" s="48">
        <v>40</v>
      </c>
      <c r="AL42" s="48">
        <v>40</v>
      </c>
      <c r="AM42" s="48">
        <v>40</v>
      </c>
      <c r="AN42" s="48">
        <v>40</v>
      </c>
      <c r="AO42" s="48">
        <v>40</v>
      </c>
      <c r="AP42" s="48">
        <v>40</v>
      </c>
      <c r="AQ42" s="48">
        <v>40</v>
      </c>
      <c r="AR42" s="48">
        <v>40</v>
      </c>
      <c r="AS42" s="48">
        <v>40</v>
      </c>
      <c r="AT42" s="48">
        <v>40</v>
      </c>
      <c r="AU42" s="48">
        <v>40</v>
      </c>
      <c r="AV42" s="48">
        <v>40</v>
      </c>
      <c r="AW42" s="48">
        <v>40</v>
      </c>
      <c r="AX42" s="48">
        <v>40</v>
      </c>
      <c r="AY42" s="48">
        <v>40</v>
      </c>
      <c r="AZ42" s="48">
        <v>40</v>
      </c>
      <c r="BA42" s="48">
        <v>40</v>
      </c>
      <c r="BB42" s="48">
        <v>40</v>
      </c>
      <c r="BC42" s="48">
        <v>40</v>
      </c>
      <c r="BD42" s="48">
        <v>40</v>
      </c>
      <c r="BE42" s="48">
        <v>40</v>
      </c>
      <c r="BF42" s="48">
        <v>40</v>
      </c>
      <c r="BG42" s="48">
        <v>40</v>
      </c>
      <c r="BH42" s="48">
        <v>40</v>
      </c>
      <c r="BI42" s="48">
        <v>40</v>
      </c>
      <c r="BJ42" s="48">
        <v>40</v>
      </c>
      <c r="BK42" s="48">
        <v>40</v>
      </c>
      <c r="BL42" s="49">
        <v>40</v>
      </c>
    </row>
    <row r="43" spans="2:64" x14ac:dyDescent="0.3">
      <c r="B43" s="20">
        <v>4</v>
      </c>
      <c r="C43" s="24">
        <f t="shared" si="177"/>
        <v>80</v>
      </c>
      <c r="D43" s="24">
        <f t="shared" si="176"/>
        <v>89.99</v>
      </c>
      <c r="E43" s="27">
        <f t="shared" si="178"/>
        <v>5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AA43" s="50" t="s">
        <v>37</v>
      </c>
      <c r="AB43" s="48">
        <v>0.296875</v>
      </c>
      <c r="AC43" s="48">
        <v>1.3828125</v>
      </c>
      <c r="AD43" s="48">
        <v>2.46875</v>
      </c>
      <c r="AE43" s="48">
        <v>3.5546875</v>
      </c>
      <c r="AF43" s="48">
        <v>4.640625</v>
      </c>
      <c r="AG43" s="48">
        <v>5.7265625</v>
      </c>
      <c r="AH43" s="48">
        <v>7.1875</v>
      </c>
      <c r="AI43" s="48">
        <v>8.3203125</v>
      </c>
      <c r="AJ43" s="48">
        <v>9.453125</v>
      </c>
      <c r="AK43" s="48">
        <v>10.5859375</v>
      </c>
      <c r="AL43" s="48">
        <v>11.71875</v>
      </c>
      <c r="AM43" s="48">
        <v>12.8515625</v>
      </c>
      <c r="AN43" s="48">
        <v>15.33203125</v>
      </c>
      <c r="AO43" s="48">
        <v>17.666015625</v>
      </c>
      <c r="AP43" s="48">
        <v>20.9375</v>
      </c>
      <c r="AQ43" s="48">
        <v>23.271484375</v>
      </c>
      <c r="AR43" s="48">
        <v>26.54296875</v>
      </c>
      <c r="AS43" s="48">
        <v>28.876953125</v>
      </c>
      <c r="AT43" s="48">
        <v>32.1484375</v>
      </c>
      <c r="AU43" s="48">
        <v>34.482421875</v>
      </c>
      <c r="AV43" s="48">
        <v>39.62890625</v>
      </c>
      <c r="AW43" s="48">
        <v>41.962890625</v>
      </c>
      <c r="AX43" s="48">
        <v>44.296875</v>
      </c>
      <c r="AY43" s="48">
        <v>46.630859375</v>
      </c>
      <c r="AZ43" s="48">
        <v>48.96484375</v>
      </c>
      <c r="BA43" s="48">
        <v>51.298828125</v>
      </c>
      <c r="BB43" s="48">
        <v>53.6328125</v>
      </c>
      <c r="BC43" s="48">
        <v>55.966796875</v>
      </c>
      <c r="BD43" s="48">
        <v>58.30078125</v>
      </c>
      <c r="BE43" s="48">
        <v>60.634765625</v>
      </c>
      <c r="BF43" s="48">
        <v>62.96875</v>
      </c>
      <c r="BG43" s="48">
        <v>65.302734375</v>
      </c>
      <c r="BH43" s="48">
        <v>67.63671875</v>
      </c>
      <c r="BI43" s="48">
        <v>69.970703125</v>
      </c>
      <c r="BJ43" s="48">
        <v>72.3046875</v>
      </c>
      <c r="BK43" s="48">
        <v>74.638671875</v>
      </c>
      <c r="BL43" s="49">
        <v>76.97265625</v>
      </c>
    </row>
    <row r="44" spans="2:64" ht="15" thickBot="1" x14ac:dyDescent="0.35">
      <c r="B44" s="20">
        <v>5</v>
      </c>
      <c r="C44" s="24">
        <f t="shared" si="177"/>
        <v>90</v>
      </c>
      <c r="D44" s="24">
        <f t="shared" si="176"/>
        <v>99.99</v>
      </c>
      <c r="E44" s="27">
        <f>IF(E43&gt;$C$36,E43-$C$35,0)</f>
        <v>4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14"/>
      <c r="AA44" s="50" t="s">
        <v>38</v>
      </c>
      <c r="AB44" s="48">
        <v>-7.1039062499999996</v>
      </c>
      <c r="AC44" s="48">
        <v>-5.7339843749999995</v>
      </c>
      <c r="AD44" s="48">
        <v>-4.3640624999999993</v>
      </c>
      <c r="AE44" s="48">
        <v>-2.994140625</v>
      </c>
      <c r="AF44" s="48">
        <v>-1.6242187499999998</v>
      </c>
      <c r="AG44" s="48">
        <v>-0.25429687500000003</v>
      </c>
      <c r="AH44" s="48">
        <v>0.98437499999999989</v>
      </c>
      <c r="AI44" s="48">
        <v>2.337890625</v>
      </c>
      <c r="AJ44" s="48">
        <v>3.6914062499999996</v>
      </c>
      <c r="AK44" s="48">
        <v>5.044921875</v>
      </c>
      <c r="AL44" s="48">
        <v>6.3984375</v>
      </c>
      <c r="AM44" s="48">
        <v>7.7519531249999991</v>
      </c>
      <c r="AN44" s="48">
        <v>8.6337890625</v>
      </c>
      <c r="AO44" s="48">
        <v>9.56689453125</v>
      </c>
      <c r="AP44" s="48">
        <v>10.171875</v>
      </c>
      <c r="AQ44" s="48">
        <v>11.10498046875</v>
      </c>
      <c r="AR44" s="48">
        <v>11.7099609375</v>
      </c>
      <c r="AS44" s="48">
        <v>12.64306640625</v>
      </c>
      <c r="AT44" s="48">
        <v>13.248046875</v>
      </c>
      <c r="AU44" s="48">
        <v>14.181152343749998</v>
      </c>
      <c r="AV44" s="48">
        <v>14.129882812499998</v>
      </c>
      <c r="AW44" s="48">
        <v>15.062988281249998</v>
      </c>
      <c r="AX44" s="48">
        <v>15.996093749999998</v>
      </c>
      <c r="AY44" s="48">
        <v>16.92919921875</v>
      </c>
      <c r="AZ44" s="48">
        <v>17.8623046875</v>
      </c>
      <c r="BA44" s="48">
        <v>18.79541015625</v>
      </c>
      <c r="BB44" s="48">
        <v>19.728515625</v>
      </c>
      <c r="BC44" s="48">
        <v>20.66162109375</v>
      </c>
      <c r="BD44" s="48">
        <v>21.5947265625</v>
      </c>
      <c r="BE44" s="48">
        <v>22.52783203125</v>
      </c>
      <c r="BF44" s="48">
        <v>23.4609375</v>
      </c>
      <c r="BG44" s="48">
        <v>24.39404296875</v>
      </c>
      <c r="BH44" s="48">
        <v>25.3271484375</v>
      </c>
      <c r="BI44" s="48">
        <v>26.26025390625</v>
      </c>
      <c r="BJ44" s="48">
        <v>27.193359375</v>
      </c>
      <c r="BK44" s="48">
        <v>28.126464843749996</v>
      </c>
      <c r="BL44" s="49">
        <v>29.059570312499996</v>
      </c>
    </row>
    <row r="45" spans="2:64" x14ac:dyDescent="0.3">
      <c r="B45" s="20">
        <v>6</v>
      </c>
      <c r="C45" s="24">
        <f t="shared" si="177"/>
        <v>100</v>
      </c>
      <c r="D45" s="24">
        <f t="shared" si="176"/>
        <v>109.99</v>
      </c>
      <c r="E45" s="27">
        <f t="shared" ref="E45:E49" si="179">IF(E44&gt;$C$36,E44-$C$35,0)</f>
        <v>3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AA45" s="50" t="s">
        <v>39</v>
      </c>
      <c r="AB45" s="48">
        <v>-13.19296875</v>
      </c>
      <c r="AC45" s="48">
        <v>-10.648828125000001</v>
      </c>
      <c r="AD45" s="48">
        <v>-8.1046875000000007</v>
      </c>
      <c r="AE45" s="48">
        <v>-5.560546875</v>
      </c>
      <c r="AF45" s="48">
        <v>-3.0164062500000002</v>
      </c>
      <c r="AG45" s="48">
        <v>-0.47226562500000008</v>
      </c>
      <c r="AH45" s="48">
        <v>1.828125</v>
      </c>
      <c r="AI45" s="48">
        <v>4.341796875</v>
      </c>
      <c r="AJ45" s="48">
        <v>6.85546875</v>
      </c>
      <c r="AK45" s="48">
        <v>9.369140625</v>
      </c>
      <c r="AL45" s="48">
        <v>11.8828125</v>
      </c>
      <c r="AM45" s="48">
        <v>14.396484375</v>
      </c>
      <c r="AN45" s="48">
        <v>16.0341796875</v>
      </c>
      <c r="AO45" s="48">
        <v>17.76708984375</v>
      </c>
      <c r="AP45" s="48">
        <v>18.890625</v>
      </c>
      <c r="AQ45" s="48">
        <v>20.62353515625</v>
      </c>
      <c r="AR45" s="48">
        <v>21.7470703125</v>
      </c>
      <c r="AS45" s="48">
        <v>23.47998046875</v>
      </c>
      <c r="AT45" s="48">
        <v>24.603515625</v>
      </c>
      <c r="AU45" s="48">
        <v>26.33642578125</v>
      </c>
      <c r="AV45" s="48">
        <v>26.2412109375</v>
      </c>
      <c r="AW45" s="48">
        <v>27.97412109375</v>
      </c>
      <c r="AX45" s="48">
        <v>29.70703125</v>
      </c>
      <c r="AY45" s="48">
        <v>31.43994140625</v>
      </c>
      <c r="AZ45" s="48">
        <v>33.1728515625</v>
      </c>
      <c r="BA45" s="48">
        <v>34.90576171875</v>
      </c>
      <c r="BB45" s="48">
        <v>36.638671875</v>
      </c>
      <c r="BC45" s="48">
        <v>38.37158203125</v>
      </c>
      <c r="BD45" s="48">
        <v>40.1044921875</v>
      </c>
      <c r="BE45" s="48">
        <v>41.83740234375</v>
      </c>
      <c r="BF45" s="48">
        <v>43.5703125</v>
      </c>
      <c r="BG45" s="48">
        <v>45.30322265625</v>
      </c>
      <c r="BH45" s="48">
        <v>47.0361328125</v>
      </c>
      <c r="BI45" s="48">
        <v>48.76904296875</v>
      </c>
      <c r="BJ45" s="48">
        <v>50.501953125</v>
      </c>
      <c r="BK45" s="48">
        <v>52.23486328125</v>
      </c>
      <c r="BL45" s="49">
        <v>53.9677734375</v>
      </c>
    </row>
    <row r="46" spans="2:64" x14ac:dyDescent="0.3">
      <c r="B46" s="20">
        <v>7</v>
      </c>
      <c r="C46" s="24">
        <f t="shared" si="177"/>
        <v>110</v>
      </c>
      <c r="D46" s="24">
        <f t="shared" si="176"/>
        <v>119.99</v>
      </c>
      <c r="E46" s="27">
        <f t="shared" si="179"/>
        <v>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AA46" s="50"/>
      <c r="AB46" s="48">
        <v>20</v>
      </c>
      <c r="AC46" s="48">
        <v>25</v>
      </c>
      <c r="AD46" s="48">
        <v>29.999999999999996</v>
      </c>
      <c r="AE46" s="48">
        <v>35</v>
      </c>
      <c r="AF46" s="48">
        <v>40</v>
      </c>
      <c r="AG46" s="48">
        <v>45</v>
      </c>
      <c r="AH46" s="48">
        <v>50</v>
      </c>
      <c r="AI46" s="48">
        <v>55</v>
      </c>
      <c r="AJ46" s="48">
        <v>60</v>
      </c>
      <c r="AK46" s="48">
        <v>65</v>
      </c>
      <c r="AL46" s="48">
        <v>70</v>
      </c>
      <c r="AM46" s="48">
        <v>75</v>
      </c>
      <c r="AN46" s="48">
        <v>80</v>
      </c>
      <c r="AO46" s="48">
        <v>85</v>
      </c>
      <c r="AP46" s="48">
        <v>90</v>
      </c>
      <c r="AQ46" s="48">
        <v>95</v>
      </c>
      <c r="AR46" s="48">
        <v>100</v>
      </c>
      <c r="AS46" s="48">
        <v>105</v>
      </c>
      <c r="AT46" s="48">
        <v>110</v>
      </c>
      <c r="AU46" s="48">
        <v>115</v>
      </c>
      <c r="AV46" s="48">
        <v>120</v>
      </c>
      <c r="AW46" s="48">
        <v>125</v>
      </c>
      <c r="AX46" s="48">
        <v>130</v>
      </c>
      <c r="AY46" s="48">
        <v>135</v>
      </c>
      <c r="AZ46" s="48">
        <v>140</v>
      </c>
      <c r="BA46" s="48">
        <v>145</v>
      </c>
      <c r="BB46" s="48">
        <v>150</v>
      </c>
      <c r="BC46" s="48">
        <v>155</v>
      </c>
      <c r="BD46" s="48">
        <v>160</v>
      </c>
      <c r="BE46" s="48">
        <v>165</v>
      </c>
      <c r="BF46" s="48">
        <v>170</v>
      </c>
      <c r="BG46" s="48">
        <v>175</v>
      </c>
      <c r="BH46" s="48">
        <v>180</v>
      </c>
      <c r="BI46" s="48">
        <v>185</v>
      </c>
      <c r="BJ46" s="48">
        <v>190</v>
      </c>
      <c r="BK46" s="48">
        <v>195</v>
      </c>
      <c r="BL46" s="49">
        <v>200</v>
      </c>
    </row>
    <row r="47" spans="2:64" x14ac:dyDescent="0.3">
      <c r="B47" s="20">
        <v>8</v>
      </c>
      <c r="C47" s="24">
        <f t="shared" si="177"/>
        <v>120</v>
      </c>
      <c r="D47" s="24">
        <f t="shared" si="176"/>
        <v>129.99</v>
      </c>
      <c r="E47" s="27">
        <f t="shared" si="179"/>
        <v>0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AA47" s="50" t="s">
        <v>40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2:64" x14ac:dyDescent="0.3">
      <c r="B48" s="20">
        <v>9</v>
      </c>
      <c r="C48" s="24">
        <f t="shared" si="177"/>
        <v>130</v>
      </c>
      <c r="D48" s="24">
        <f t="shared" si="176"/>
        <v>139.99</v>
      </c>
      <c r="E48" s="27">
        <f t="shared" si="179"/>
        <v>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AA48" s="50" t="s">
        <v>41</v>
      </c>
      <c r="AB48" s="53">
        <v>1.3403515625</v>
      </c>
      <c r="AC48" s="53">
        <v>1.1740468749999999</v>
      </c>
      <c r="AD48" s="53">
        <v>1.0631770833333334</v>
      </c>
      <c r="AE48" s="53">
        <v>0.98398437499999991</v>
      </c>
      <c r="AF48" s="53">
        <v>0.92458984374999997</v>
      </c>
      <c r="AG48" s="53">
        <v>0.87839409722222217</v>
      </c>
      <c r="AH48" s="53">
        <v>0.8365625000000001</v>
      </c>
      <c r="AI48" s="53">
        <v>0.80621448863636369</v>
      </c>
      <c r="AJ48" s="53">
        <v>0.78092447916666663</v>
      </c>
      <c r="AK48" s="53">
        <v>0.75952524038461533</v>
      </c>
      <c r="AL48" s="53">
        <v>0.74118303571428568</v>
      </c>
      <c r="AM48" s="53">
        <v>0.72528645833333327</v>
      </c>
      <c r="AN48" s="53">
        <v>0.70042724609374996</v>
      </c>
      <c r="AO48" s="53">
        <v>0.67961282169117654</v>
      </c>
      <c r="AP48" s="53">
        <v>0.65434027777777781</v>
      </c>
      <c r="AQ48" s="53">
        <v>0.6381424753289473</v>
      </c>
      <c r="AR48" s="53">
        <v>0.61747070312499996</v>
      </c>
      <c r="AS48" s="53">
        <v>0.60457124255952388</v>
      </c>
      <c r="AT48" s="53">
        <v>0.58730468749999998</v>
      </c>
      <c r="AU48" s="53">
        <v>0.57683848505434776</v>
      </c>
      <c r="AV48" s="53">
        <v>0.55201009114583321</v>
      </c>
      <c r="AW48" s="53">
        <v>0.54379296875000005</v>
      </c>
      <c r="AX48" s="53">
        <v>0.53620793269230771</v>
      </c>
      <c r="AY48" s="53">
        <v>0.52918475115740748</v>
      </c>
      <c r="AZ48" s="53">
        <v>0.52266322544642851</v>
      </c>
      <c r="BA48" s="53">
        <v>0.51659146012931023</v>
      </c>
      <c r="BB48" s="53">
        <v>0.51092447916666661</v>
      </c>
      <c r="BC48" s="53">
        <v>0.50562310987903225</v>
      </c>
      <c r="BD48" s="53">
        <v>0.50065307617187504</v>
      </c>
      <c r="BE48" s="53">
        <v>0.49598425662878792</v>
      </c>
      <c r="BF48" s="53">
        <v>0.49159007352941181</v>
      </c>
      <c r="BG48" s="53">
        <v>0.48744698660714286</v>
      </c>
      <c r="BH48" s="53">
        <v>0.48353407118055552</v>
      </c>
      <c r="BI48" s="53">
        <v>0.47983266469594599</v>
      </c>
      <c r="BJ48" s="53">
        <v>0.47632606907894731</v>
      </c>
      <c r="BK48" s="53">
        <v>0.47299929887820508</v>
      </c>
      <c r="BL48" s="54">
        <v>0.46983886718750001</v>
      </c>
    </row>
    <row r="49" spans="2:64" ht="15" thickBot="1" x14ac:dyDescent="0.35">
      <c r="B49" s="21">
        <v>10</v>
      </c>
      <c r="C49" s="28">
        <f t="shared" si="177"/>
        <v>140</v>
      </c>
      <c r="D49" s="28" t="str">
        <f>IF(Z44=0,"",Z44-0.01)</f>
        <v/>
      </c>
      <c r="E49" s="29">
        <f t="shared" si="179"/>
        <v>0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AA49" s="50" t="s">
        <v>42</v>
      </c>
      <c r="AB49" s="53">
        <v>-0.35519531249999997</v>
      </c>
      <c r="AC49" s="53">
        <v>-0.22935937499999998</v>
      </c>
      <c r="AD49" s="53">
        <v>-0.14546874999999998</v>
      </c>
      <c r="AE49" s="53">
        <v>-8.5546874999999994E-2</v>
      </c>
      <c r="AF49" s="53">
        <v>-4.0605468749999998E-2</v>
      </c>
      <c r="AG49" s="53">
        <v>-5.6510416666666671E-3</v>
      </c>
      <c r="AH49" s="53">
        <v>1.9687499999999997E-2</v>
      </c>
      <c r="AI49" s="53">
        <v>4.2507102272727269E-2</v>
      </c>
      <c r="AJ49" s="53">
        <v>6.1523437499999993E-2</v>
      </c>
      <c r="AK49" s="53">
        <v>7.7614182692307687E-2</v>
      </c>
      <c r="AL49" s="53">
        <v>9.1406249999999994E-2</v>
      </c>
      <c r="AM49" s="53">
        <v>0.10335937499999999</v>
      </c>
      <c r="AN49" s="53">
        <v>0.10792236328125</v>
      </c>
      <c r="AO49" s="53">
        <v>0.11255170036764706</v>
      </c>
      <c r="AP49" s="53">
        <v>0.11302083333333333</v>
      </c>
      <c r="AQ49" s="53">
        <v>0.11689453125</v>
      </c>
      <c r="AR49" s="53">
        <v>0.117099609375</v>
      </c>
      <c r="AS49" s="53">
        <v>0.12041015625</v>
      </c>
      <c r="AT49" s="53">
        <v>0.12043678977272727</v>
      </c>
      <c r="AU49" s="53">
        <v>0.12331436820652172</v>
      </c>
      <c r="AV49" s="53">
        <v>0.11774902343749999</v>
      </c>
      <c r="AW49" s="53">
        <v>0.12050390624999999</v>
      </c>
      <c r="AX49" s="53">
        <v>0.12304687499999999</v>
      </c>
      <c r="AY49" s="53">
        <v>0.12540147569444443</v>
      </c>
      <c r="AZ49" s="53">
        <v>0.12758789062500001</v>
      </c>
      <c r="BA49" s="53">
        <v>0.12962351831896551</v>
      </c>
      <c r="BB49" s="53">
        <v>0.13152343750000001</v>
      </c>
      <c r="BC49" s="53">
        <v>0.13330078125</v>
      </c>
      <c r="BD49" s="53">
        <v>0.13496704101562501</v>
      </c>
      <c r="BE49" s="53">
        <v>0.13653231534090909</v>
      </c>
      <c r="BF49" s="53">
        <v>0.13800551470588235</v>
      </c>
      <c r="BG49" s="53">
        <v>0.13939453125000001</v>
      </c>
      <c r="BH49" s="53">
        <v>0.14070638020833334</v>
      </c>
      <c r="BI49" s="53">
        <v>0.14194731841216215</v>
      </c>
      <c r="BJ49" s="53">
        <v>0.14312294407894738</v>
      </c>
      <c r="BK49" s="53">
        <v>0.14423828124999999</v>
      </c>
      <c r="BL49" s="54">
        <v>0.14529785156249997</v>
      </c>
    </row>
    <row r="50" spans="2:64" x14ac:dyDescent="0.3">
      <c r="E50" s="5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5"/>
      <c r="AA50" s="50" t="s">
        <v>43</v>
      </c>
      <c r="AB50" s="53">
        <v>1.4843749999999999E-2</v>
      </c>
      <c r="AC50" s="53">
        <v>5.5312500000000001E-2</v>
      </c>
      <c r="AD50" s="53">
        <v>8.2291666666666666E-2</v>
      </c>
      <c r="AE50" s="53">
        <v>0.1015625</v>
      </c>
      <c r="AF50" s="53">
        <v>0.116015625</v>
      </c>
      <c r="AG50" s="53">
        <v>0.12725694444444444</v>
      </c>
      <c r="AH50" s="53">
        <v>0.14374999999999999</v>
      </c>
      <c r="AI50" s="53">
        <v>0.15127840909090909</v>
      </c>
      <c r="AJ50" s="53">
        <v>0.15755208333333334</v>
      </c>
      <c r="AK50" s="53">
        <v>0.16286057692307693</v>
      </c>
      <c r="AL50" s="53">
        <v>0.16741071428571427</v>
      </c>
      <c r="AM50" s="53">
        <v>0.17135416666666667</v>
      </c>
      <c r="AN50" s="53">
        <v>0.191650390625</v>
      </c>
      <c r="AO50" s="53">
        <v>0.20783547794117646</v>
      </c>
      <c r="AP50" s="53">
        <v>0.2326388888888889</v>
      </c>
      <c r="AQ50" s="53">
        <v>0.24496299342105263</v>
      </c>
      <c r="AR50" s="53">
        <v>0.26542968750000001</v>
      </c>
      <c r="AS50" s="53">
        <v>0.27501860119047616</v>
      </c>
      <c r="AT50" s="53">
        <v>0.29225852272727271</v>
      </c>
      <c r="AU50" s="53">
        <v>0.29984714673913043</v>
      </c>
      <c r="AV50" s="53">
        <v>0.33024088541666669</v>
      </c>
      <c r="AW50" s="53">
        <v>0.33570312499999999</v>
      </c>
      <c r="AX50" s="53">
        <v>0.34074519230769229</v>
      </c>
      <c r="AY50" s="53">
        <v>0.34541377314814814</v>
      </c>
      <c r="AZ50" s="53">
        <v>0.34974888392857145</v>
      </c>
      <c r="BA50" s="53">
        <v>0.35378502155172414</v>
      </c>
      <c r="BB50" s="53">
        <v>0.35755208333333333</v>
      </c>
      <c r="BC50" s="53">
        <v>0.36107610887096775</v>
      </c>
      <c r="BD50" s="53">
        <v>0.3643798828125</v>
      </c>
      <c r="BE50" s="53">
        <v>0.36748342803030304</v>
      </c>
      <c r="BF50" s="53">
        <v>0.3704044117647059</v>
      </c>
      <c r="BG50" s="53">
        <v>0.37315848214285713</v>
      </c>
      <c r="BH50" s="53">
        <v>0.3757595486111111</v>
      </c>
      <c r="BI50" s="53">
        <v>0.37822001689189189</v>
      </c>
      <c r="BJ50" s="53">
        <v>0.38055098684210525</v>
      </c>
      <c r="BK50" s="53">
        <v>0.38276241987179488</v>
      </c>
      <c r="BL50" s="54">
        <v>0.38486328125000002</v>
      </c>
    </row>
    <row r="51" spans="2:64" x14ac:dyDescent="0.3"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2"/>
    </row>
    <row r="52" spans="2:64" x14ac:dyDescent="0.3">
      <c r="AA52" s="50" t="s">
        <v>44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2"/>
    </row>
    <row r="53" spans="2:64" x14ac:dyDescent="0.3">
      <c r="AA53" s="50" t="s">
        <v>41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0.18281249999999999</v>
      </c>
      <c r="AI53" s="53">
        <v>0.28945312499999998</v>
      </c>
      <c r="AJ53" s="53">
        <v>0.3427734375</v>
      </c>
      <c r="AK53" s="53">
        <v>0.37476562499999999</v>
      </c>
      <c r="AL53" s="53">
        <v>0.39609375000000002</v>
      </c>
      <c r="AM53" s="53">
        <v>0.41132812499999999</v>
      </c>
      <c r="AN53" s="53">
        <v>0.40085449218750002</v>
      </c>
      <c r="AO53" s="53">
        <v>0.39482421875000001</v>
      </c>
      <c r="AP53" s="53">
        <v>0.3778125</v>
      </c>
      <c r="AQ53" s="53">
        <v>0.37497336647727275</v>
      </c>
      <c r="AR53" s="53">
        <v>0.36245117187499998</v>
      </c>
      <c r="AS53" s="53">
        <v>0.36123046874999998</v>
      </c>
      <c r="AT53" s="53">
        <v>0.35147879464285714</v>
      </c>
      <c r="AU53" s="53">
        <v>0.35115234374999998</v>
      </c>
      <c r="AV53" s="53">
        <v>0.32801513671874999</v>
      </c>
      <c r="AW53" s="53">
        <v>0.32910730698529411</v>
      </c>
      <c r="AX53" s="53">
        <v>0.330078125</v>
      </c>
      <c r="AY53" s="53">
        <v>0.33094675164473686</v>
      </c>
      <c r="AZ53" s="53">
        <v>0.331728515625</v>
      </c>
      <c r="BA53" s="53">
        <v>0.33243582589285714</v>
      </c>
      <c r="BB53" s="53">
        <v>0.33307883522727272</v>
      </c>
      <c r="BC53" s="53">
        <v>0.33366593070652173</v>
      </c>
      <c r="BD53" s="53">
        <v>0.33420410156250002</v>
      </c>
      <c r="BE53" s="53">
        <v>0.33469921875000003</v>
      </c>
      <c r="BF53" s="53">
        <v>0.33515624999999999</v>
      </c>
      <c r="BG53" s="53">
        <v>0.33557942708333333</v>
      </c>
      <c r="BH53" s="53">
        <v>0.33597237723214285</v>
      </c>
      <c r="BI53" s="53">
        <v>0.33633822737068964</v>
      </c>
      <c r="BJ53" s="53">
        <v>0.33667968749999999</v>
      </c>
      <c r="BK53" s="53">
        <v>0.33699911794354837</v>
      </c>
      <c r="BL53" s="54">
        <v>0.33729858398437501</v>
      </c>
    </row>
    <row r="54" spans="2:64" x14ac:dyDescent="0.3">
      <c r="AA54" s="50" t="s">
        <v>42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9.8437499999999983E-2</v>
      </c>
      <c r="AI54" s="53">
        <v>0.15585937499999999</v>
      </c>
      <c r="AJ54" s="53">
        <v>0.18457031249999997</v>
      </c>
      <c r="AK54" s="53">
        <v>0.20179687499999999</v>
      </c>
      <c r="AL54" s="53">
        <v>0.21328125000000001</v>
      </c>
      <c r="AM54" s="53">
        <v>0.22148437499999998</v>
      </c>
      <c r="AN54" s="53">
        <v>0.21584472656250001</v>
      </c>
      <c r="AO54" s="53">
        <v>0.21259765624999999</v>
      </c>
      <c r="AP54" s="53">
        <v>0.20343749999999999</v>
      </c>
      <c r="AQ54" s="53">
        <v>0.20190873579545454</v>
      </c>
      <c r="AR54" s="53">
        <v>0.19516601562499999</v>
      </c>
      <c r="AS54" s="53">
        <v>0.1945087139423077</v>
      </c>
      <c r="AT54" s="53">
        <v>0.18925781250000001</v>
      </c>
      <c r="AU54" s="53">
        <v>0.18908203124999998</v>
      </c>
      <c r="AV54" s="53">
        <v>0.17662353515624998</v>
      </c>
      <c r="AW54" s="53">
        <v>0.17721162683823527</v>
      </c>
      <c r="AX54" s="53">
        <v>0.17773437499999997</v>
      </c>
      <c r="AY54" s="53">
        <v>0.17820209703947368</v>
      </c>
      <c r="AZ54" s="53">
        <v>0.178623046875</v>
      </c>
      <c r="BA54" s="53">
        <v>0.17900390625000001</v>
      </c>
      <c r="BB54" s="53">
        <v>0.17935014204545455</v>
      </c>
      <c r="BC54" s="53">
        <v>0.17966627038043478</v>
      </c>
      <c r="BD54" s="53">
        <v>0.17995605468750001</v>
      </c>
      <c r="BE54" s="53">
        <v>0.18022265625</v>
      </c>
      <c r="BF54" s="53">
        <v>0.18046875000000001</v>
      </c>
      <c r="BG54" s="53">
        <v>0.18069661458333333</v>
      </c>
      <c r="BH54" s="53">
        <v>0.180908203125</v>
      </c>
      <c r="BI54" s="53">
        <v>0.18110519935344827</v>
      </c>
      <c r="BJ54" s="53">
        <v>0.18128906249999999</v>
      </c>
      <c r="BK54" s="53">
        <v>0.18146106350806449</v>
      </c>
      <c r="BL54" s="54">
        <v>0.18162231445312499</v>
      </c>
    </row>
    <row r="55" spans="2:64" x14ac:dyDescent="0.3">
      <c r="AA55" s="50" t="s">
        <v>43</v>
      </c>
      <c r="AB55" s="53">
        <v>1</v>
      </c>
      <c r="AC55" s="53">
        <v>1</v>
      </c>
      <c r="AD55" s="53">
        <v>1</v>
      </c>
      <c r="AE55" s="53">
        <v>1</v>
      </c>
      <c r="AF55" s="53">
        <v>1</v>
      </c>
      <c r="AG55" s="53">
        <v>1</v>
      </c>
      <c r="AH55" s="53">
        <v>0.71875</v>
      </c>
      <c r="AI55" s="53">
        <v>0.5546875</v>
      </c>
      <c r="AJ55" s="53">
        <v>0.47265625</v>
      </c>
      <c r="AK55" s="53">
        <v>0.42343750000000002</v>
      </c>
      <c r="AL55" s="53">
        <v>0.390625</v>
      </c>
      <c r="AM55" s="53">
        <v>0.36718750000000006</v>
      </c>
      <c r="AN55" s="53">
        <v>0.38330078125</v>
      </c>
      <c r="AO55" s="53">
        <v>0.39257812499999994</v>
      </c>
      <c r="AP55" s="53">
        <v>0.41875000000000007</v>
      </c>
      <c r="AQ55" s="53">
        <v>0.42311789772727271</v>
      </c>
      <c r="AR55" s="53">
        <v>0.4423828125</v>
      </c>
      <c r="AS55" s="53">
        <v>0.44426081730769229</v>
      </c>
      <c r="AT55" s="53">
        <v>0.4592633928571429</v>
      </c>
      <c r="AU55" s="53">
        <v>0.45976562500000001</v>
      </c>
      <c r="AV55" s="53">
        <v>0.49536132812500006</v>
      </c>
      <c r="AW55" s="53">
        <v>0.49368106617647056</v>
      </c>
      <c r="AX55" s="53">
        <v>0.4921875</v>
      </c>
      <c r="AY55" s="53">
        <v>0.49085115131578949</v>
      </c>
      <c r="AZ55" s="53">
        <v>0.48964843750000003</v>
      </c>
      <c r="BA55" s="53">
        <v>0.4885602678571429</v>
      </c>
      <c r="BB55" s="53">
        <v>0.48757102272727276</v>
      </c>
      <c r="BC55" s="53">
        <v>0.48666779891304346</v>
      </c>
      <c r="BD55" s="53">
        <v>0.48583984375</v>
      </c>
      <c r="BE55" s="53">
        <v>0.48507812499999997</v>
      </c>
      <c r="BF55" s="53">
        <v>0.48437500000000006</v>
      </c>
      <c r="BG55" s="53">
        <v>0.48372395833333337</v>
      </c>
      <c r="BH55" s="53">
        <v>0.48311941964285715</v>
      </c>
      <c r="BI55" s="53">
        <v>0.4825565732758621</v>
      </c>
      <c r="BJ55" s="53">
        <v>0.48203125000000002</v>
      </c>
      <c r="BK55" s="53">
        <v>0.48153981854838718</v>
      </c>
      <c r="BL55" s="54">
        <v>0.48107910156249994</v>
      </c>
    </row>
    <row r="56" spans="2:64" x14ac:dyDescent="0.3"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2:64" ht="15" thickBot="1" x14ac:dyDescent="0.35">
      <c r="AA57" s="46" t="s">
        <v>46</v>
      </c>
      <c r="AB57" s="55">
        <v>1</v>
      </c>
      <c r="AC57" s="55">
        <v>1</v>
      </c>
      <c r="AD57" s="55">
        <v>1</v>
      </c>
      <c r="AE57" s="55">
        <v>1</v>
      </c>
      <c r="AF57" s="55">
        <v>1</v>
      </c>
      <c r="AG57" s="55">
        <v>1</v>
      </c>
      <c r="AH57" s="55">
        <v>0.4</v>
      </c>
      <c r="AI57" s="55">
        <v>0.24</v>
      </c>
      <c r="AJ57" s="55">
        <v>0.18181818181818182</v>
      </c>
      <c r="AK57" s="55">
        <v>0.15172413793103448</v>
      </c>
      <c r="AL57" s="55">
        <v>0.13333333333333333</v>
      </c>
      <c r="AM57" s="55">
        <v>0.12093023255813953</v>
      </c>
      <c r="AN57" s="55">
        <v>0.158</v>
      </c>
      <c r="AO57" s="55">
        <v>0.18157894736842106</v>
      </c>
      <c r="AP57" s="55">
        <v>0.22500000000000001</v>
      </c>
      <c r="AQ57" s="55">
        <v>0.23732394366197179</v>
      </c>
      <c r="AR57" s="55">
        <v>0.26794871794871794</v>
      </c>
      <c r="AS57" s="55">
        <v>0.27470588235294119</v>
      </c>
      <c r="AT57" s="55">
        <v>0.29782608695652174</v>
      </c>
      <c r="AU57" s="55">
        <v>0.30151515151515151</v>
      </c>
      <c r="AV57" s="55">
        <v>0.35</v>
      </c>
      <c r="AW57" s="55">
        <v>0.35</v>
      </c>
      <c r="AX57" s="55">
        <v>0.35</v>
      </c>
      <c r="AY57" s="55">
        <v>0.35</v>
      </c>
      <c r="AZ57" s="55">
        <v>0.35</v>
      </c>
      <c r="BA57" s="55">
        <v>0.35</v>
      </c>
      <c r="BB57" s="55">
        <v>0.35</v>
      </c>
      <c r="BC57" s="55">
        <v>0.35</v>
      </c>
      <c r="BD57" s="55">
        <v>0.35</v>
      </c>
      <c r="BE57" s="55">
        <v>0.35</v>
      </c>
      <c r="BF57" s="55">
        <v>0.35</v>
      </c>
      <c r="BG57" s="55">
        <v>0.35</v>
      </c>
      <c r="BH57" s="55">
        <v>0.35</v>
      </c>
      <c r="BI57" s="55">
        <v>0.35</v>
      </c>
      <c r="BJ57" s="55">
        <v>0.35</v>
      </c>
      <c r="BK57" s="55">
        <v>0.35</v>
      </c>
      <c r="BL57" s="56">
        <v>0.35</v>
      </c>
    </row>
    <row r="59" spans="2:64" x14ac:dyDescent="0.3">
      <c r="AA59" s="51" t="s">
        <v>47</v>
      </c>
      <c r="AB59" s="5">
        <f>(AB22-AB43)*$Z$61</f>
        <v>0</v>
      </c>
      <c r="AC59" s="5">
        <f t="shared" ref="AC59:BL59" si="180">(AC22-AC43)*$Z$61</f>
        <v>0</v>
      </c>
      <c r="AD59" s="5">
        <f t="shared" si="180"/>
        <v>0</v>
      </c>
      <c r="AE59" s="5">
        <f t="shared" si="180"/>
        <v>0</v>
      </c>
      <c r="AF59" s="5">
        <f t="shared" si="180"/>
        <v>0</v>
      </c>
      <c r="AG59" s="5">
        <f t="shared" si="180"/>
        <v>0</v>
      </c>
      <c r="AH59" s="5">
        <f t="shared" si="180"/>
        <v>0</v>
      </c>
      <c r="AI59" s="5">
        <f t="shared" si="180"/>
        <v>0</v>
      </c>
      <c r="AJ59" s="5">
        <f t="shared" si="180"/>
        <v>0</v>
      </c>
      <c r="AK59" s="5">
        <f t="shared" si="180"/>
        <v>0</v>
      </c>
      <c r="AL59" s="5">
        <f t="shared" si="180"/>
        <v>0</v>
      </c>
      <c r="AM59" s="5">
        <f t="shared" si="180"/>
        <v>0</v>
      </c>
      <c r="AN59" s="5">
        <f t="shared" si="180"/>
        <v>0</v>
      </c>
      <c r="AO59" s="5">
        <f t="shared" si="180"/>
        <v>0</v>
      </c>
      <c r="AP59" s="5">
        <f t="shared" si="180"/>
        <v>0</v>
      </c>
      <c r="AQ59" s="5">
        <f t="shared" si="180"/>
        <v>0</v>
      </c>
      <c r="AR59" s="5">
        <f>(AR22-AR43)*$Z$61</f>
        <v>0</v>
      </c>
      <c r="AS59" s="5">
        <f t="shared" si="180"/>
        <v>0</v>
      </c>
      <c r="AT59" s="5">
        <f t="shared" si="180"/>
        <v>0</v>
      </c>
      <c r="AU59" s="5">
        <f t="shared" si="180"/>
        <v>0</v>
      </c>
      <c r="AV59" s="5">
        <f t="shared" si="180"/>
        <v>0</v>
      </c>
      <c r="AW59" s="5">
        <f t="shared" si="180"/>
        <v>0</v>
      </c>
      <c r="AX59" s="5">
        <f t="shared" si="180"/>
        <v>0</v>
      </c>
      <c r="AY59" s="5">
        <f t="shared" si="180"/>
        <v>0</v>
      </c>
      <c r="AZ59" s="5">
        <f t="shared" si="180"/>
        <v>0</v>
      </c>
      <c r="BA59" s="5">
        <f t="shared" si="180"/>
        <v>0</v>
      </c>
      <c r="BB59" s="5">
        <f t="shared" si="180"/>
        <v>0</v>
      </c>
      <c r="BC59" s="5">
        <f t="shared" si="180"/>
        <v>0</v>
      </c>
      <c r="BD59" s="5">
        <f t="shared" si="180"/>
        <v>0</v>
      </c>
      <c r="BE59" s="5">
        <f t="shared" si="180"/>
        <v>0</v>
      </c>
      <c r="BF59" s="5">
        <f t="shared" si="180"/>
        <v>0</v>
      </c>
      <c r="BG59" s="5">
        <f t="shared" si="180"/>
        <v>0</v>
      </c>
      <c r="BH59" s="5">
        <f t="shared" si="180"/>
        <v>0</v>
      </c>
      <c r="BI59" s="5">
        <f t="shared" si="180"/>
        <v>0</v>
      </c>
      <c r="BJ59" s="5">
        <f t="shared" si="180"/>
        <v>0</v>
      </c>
      <c r="BK59" s="5">
        <f t="shared" si="180"/>
        <v>0</v>
      </c>
      <c r="BL59" s="5">
        <f t="shared" si="180"/>
        <v>0</v>
      </c>
    </row>
    <row r="61" spans="2:64" x14ac:dyDescent="0.3">
      <c r="Z61" s="3">
        <f>D4*0.365*(1-D13)</f>
        <v>143.71875</v>
      </c>
    </row>
    <row r="63" spans="2:64" ht="23.4" x14ac:dyDescent="0.45">
      <c r="Y63" s="61" t="s">
        <v>6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2:64" x14ac:dyDescent="0.3">
      <c r="AA64" s="4" t="s">
        <v>20</v>
      </c>
      <c r="AB64" s="40">
        <v>20</v>
      </c>
      <c r="AC64" s="40">
        <v>25</v>
      </c>
      <c r="AD64" s="40">
        <v>30</v>
      </c>
      <c r="AE64" s="40">
        <v>35</v>
      </c>
      <c r="AF64" s="40">
        <v>40</v>
      </c>
      <c r="AG64" s="40">
        <v>45</v>
      </c>
      <c r="AH64" s="40">
        <v>50</v>
      </c>
      <c r="AI64" s="40">
        <v>55</v>
      </c>
      <c r="AJ64" s="40">
        <v>60</v>
      </c>
      <c r="AK64" s="40">
        <v>65</v>
      </c>
      <c r="AL64" s="40">
        <v>70</v>
      </c>
      <c r="AM64" s="40">
        <v>75</v>
      </c>
      <c r="AN64" s="40">
        <v>80</v>
      </c>
      <c r="AO64" s="40">
        <v>85</v>
      </c>
      <c r="AP64" s="40">
        <v>90</v>
      </c>
      <c r="AQ64" s="40">
        <v>95</v>
      </c>
      <c r="AR64" s="40">
        <v>100</v>
      </c>
      <c r="AS64" s="40">
        <v>105</v>
      </c>
      <c r="AT64" s="40">
        <v>110</v>
      </c>
      <c r="AU64" s="40">
        <v>115</v>
      </c>
      <c r="AV64" s="40">
        <v>120</v>
      </c>
      <c r="AW64" s="40">
        <v>125</v>
      </c>
      <c r="AX64" s="40">
        <v>130</v>
      </c>
      <c r="AY64" s="40">
        <v>135</v>
      </c>
      <c r="AZ64" s="40">
        <v>140</v>
      </c>
      <c r="BA64" s="40">
        <v>145</v>
      </c>
      <c r="BB64" s="40">
        <v>150</v>
      </c>
      <c r="BC64" s="40">
        <v>155</v>
      </c>
      <c r="BD64" s="40">
        <v>160</v>
      </c>
      <c r="BE64" s="40">
        <v>165</v>
      </c>
      <c r="BF64" s="40">
        <v>170</v>
      </c>
      <c r="BG64" s="40">
        <v>175</v>
      </c>
      <c r="BH64" s="40">
        <v>180</v>
      </c>
      <c r="BI64" s="40">
        <v>185</v>
      </c>
      <c r="BJ64" s="40">
        <v>190</v>
      </c>
      <c r="BK64" s="40">
        <v>195</v>
      </c>
      <c r="BL64" s="40">
        <v>200</v>
      </c>
    </row>
    <row r="65" spans="6:64" x14ac:dyDescent="0.3">
      <c r="AA65" s="4" t="s">
        <v>25</v>
      </c>
      <c r="AB65" s="40">
        <f t="shared" ref="AB65:BL65" si="181">-$D$6*$D$7</f>
        <v>-10</v>
      </c>
      <c r="AC65" s="40">
        <f t="shared" si="181"/>
        <v>-10</v>
      </c>
      <c r="AD65" s="40">
        <f t="shared" si="181"/>
        <v>-10</v>
      </c>
      <c r="AE65" s="40">
        <f t="shared" si="181"/>
        <v>-10</v>
      </c>
      <c r="AF65" s="40">
        <f t="shared" si="181"/>
        <v>-10</v>
      </c>
      <c r="AG65" s="40">
        <f t="shared" si="181"/>
        <v>-10</v>
      </c>
      <c r="AH65" s="40">
        <f t="shared" si="181"/>
        <v>-10</v>
      </c>
      <c r="AI65" s="40">
        <f t="shared" si="181"/>
        <v>-10</v>
      </c>
      <c r="AJ65" s="40">
        <f t="shared" si="181"/>
        <v>-10</v>
      </c>
      <c r="AK65" s="40">
        <f t="shared" si="181"/>
        <v>-10</v>
      </c>
      <c r="AL65" s="40">
        <f t="shared" si="181"/>
        <v>-10</v>
      </c>
      <c r="AM65" s="40">
        <f t="shared" si="181"/>
        <v>-10</v>
      </c>
      <c r="AN65" s="40">
        <f t="shared" si="181"/>
        <v>-10</v>
      </c>
      <c r="AO65" s="40">
        <f t="shared" si="181"/>
        <v>-10</v>
      </c>
      <c r="AP65" s="40">
        <f t="shared" si="181"/>
        <v>-10</v>
      </c>
      <c r="AQ65" s="40">
        <f t="shared" si="181"/>
        <v>-10</v>
      </c>
      <c r="AR65" s="40">
        <f t="shared" si="181"/>
        <v>-10</v>
      </c>
      <c r="AS65" s="40">
        <f t="shared" si="181"/>
        <v>-10</v>
      </c>
      <c r="AT65" s="40">
        <f t="shared" si="181"/>
        <v>-10</v>
      </c>
      <c r="AU65" s="40">
        <f t="shared" si="181"/>
        <v>-10</v>
      </c>
      <c r="AV65" s="40">
        <f t="shared" si="181"/>
        <v>-10</v>
      </c>
      <c r="AW65" s="40">
        <f t="shared" si="181"/>
        <v>-10</v>
      </c>
      <c r="AX65" s="40">
        <f t="shared" si="181"/>
        <v>-10</v>
      </c>
      <c r="AY65" s="40">
        <f t="shared" si="181"/>
        <v>-10</v>
      </c>
      <c r="AZ65" s="40">
        <f t="shared" si="181"/>
        <v>-10</v>
      </c>
      <c r="BA65" s="40">
        <f t="shared" si="181"/>
        <v>-10</v>
      </c>
      <c r="BB65" s="40">
        <f t="shared" si="181"/>
        <v>-10</v>
      </c>
      <c r="BC65" s="40">
        <f t="shared" si="181"/>
        <v>-10</v>
      </c>
      <c r="BD65" s="40">
        <f t="shared" si="181"/>
        <v>-10</v>
      </c>
      <c r="BE65" s="40">
        <f t="shared" si="181"/>
        <v>-10</v>
      </c>
      <c r="BF65" s="40">
        <f t="shared" si="181"/>
        <v>-10</v>
      </c>
      <c r="BG65" s="40">
        <f t="shared" si="181"/>
        <v>-10</v>
      </c>
      <c r="BH65" s="40">
        <f t="shared" si="181"/>
        <v>-10</v>
      </c>
      <c r="BI65" s="40">
        <f t="shared" si="181"/>
        <v>-10</v>
      </c>
      <c r="BJ65" s="40">
        <f t="shared" si="181"/>
        <v>-10</v>
      </c>
      <c r="BK65" s="40">
        <f t="shared" si="181"/>
        <v>-10</v>
      </c>
      <c r="BL65" s="40">
        <f t="shared" si="181"/>
        <v>-10</v>
      </c>
    </row>
    <row r="66" spans="6:64" ht="23.4" x14ac:dyDescent="0.45"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AA66" s="4" t="s">
        <v>4</v>
      </c>
      <c r="AB66" s="40">
        <f>MAX(AB64+AB65,0)</f>
        <v>10</v>
      </c>
      <c r="AC66" s="40">
        <f t="shared" ref="AC66" si="182">MAX(AC64+AC65,0)</f>
        <v>15</v>
      </c>
      <c r="AD66" s="40">
        <f t="shared" ref="AD66" si="183">MAX(AD64+AD65,0)</f>
        <v>20</v>
      </c>
      <c r="AE66" s="40">
        <f t="shared" ref="AE66" si="184">MAX(AE64+AE65,0)</f>
        <v>25</v>
      </c>
      <c r="AF66" s="40">
        <f t="shared" ref="AF66" si="185">MAX(AF64+AF65,0)</f>
        <v>30</v>
      </c>
      <c r="AG66" s="40">
        <f t="shared" ref="AG66" si="186">MAX(AG64+AG65,0)</f>
        <v>35</v>
      </c>
      <c r="AH66" s="40">
        <f t="shared" ref="AH66" si="187">MAX(AH64+AH65,0)</f>
        <v>40</v>
      </c>
      <c r="AI66" s="40">
        <f t="shared" ref="AI66" si="188">MAX(AI64+AI65,0)</f>
        <v>45</v>
      </c>
      <c r="AJ66" s="40">
        <f t="shared" ref="AJ66" si="189">MAX(AJ64+AJ65,0)</f>
        <v>50</v>
      </c>
      <c r="AK66" s="40">
        <f t="shared" ref="AK66" si="190">MAX(AK64+AK65,0)</f>
        <v>55</v>
      </c>
      <c r="AL66" s="40">
        <f t="shared" ref="AL66" si="191">MAX(AL64+AL65,0)</f>
        <v>60</v>
      </c>
      <c r="AM66" s="40">
        <f t="shared" ref="AM66" si="192">MAX(AM64+AM65,0)</f>
        <v>65</v>
      </c>
      <c r="AN66" s="40">
        <f t="shared" ref="AN66" si="193">MAX(AN64+AN65,0)</f>
        <v>70</v>
      </c>
      <c r="AO66" s="40">
        <f t="shared" ref="AO66" si="194">MAX(AO64+AO65,0)</f>
        <v>75</v>
      </c>
      <c r="AP66" s="40">
        <f t="shared" ref="AP66" si="195">MAX(AP64+AP65,0)</f>
        <v>80</v>
      </c>
      <c r="AQ66" s="40">
        <f t="shared" ref="AQ66" si="196">MAX(AQ64+AQ65,0)</f>
        <v>85</v>
      </c>
      <c r="AR66" s="40">
        <f t="shared" ref="AR66" si="197">MAX(AR64+AR65,0)</f>
        <v>90</v>
      </c>
      <c r="AS66" s="40">
        <f t="shared" ref="AS66" si="198">MAX(AS64+AS65,0)</f>
        <v>95</v>
      </c>
      <c r="AT66" s="40">
        <f t="shared" ref="AT66" si="199">MAX(AT64+AT65,0)</f>
        <v>100</v>
      </c>
      <c r="AU66" s="40">
        <f t="shared" ref="AU66" si="200">MAX(AU64+AU65,0)</f>
        <v>105</v>
      </c>
      <c r="AV66" s="40">
        <f t="shared" ref="AV66" si="201">MAX(AV64+AV65,0)</f>
        <v>110</v>
      </c>
      <c r="AW66" s="40">
        <f t="shared" ref="AW66" si="202">MAX(AW64+AW65,0)</f>
        <v>115</v>
      </c>
      <c r="AX66" s="40">
        <f t="shared" ref="AX66" si="203">MAX(AX64+AX65,0)</f>
        <v>120</v>
      </c>
      <c r="AY66" s="40">
        <f t="shared" ref="AY66" si="204">MAX(AY64+AY65,0)</f>
        <v>125</v>
      </c>
      <c r="AZ66" s="40">
        <f t="shared" ref="AZ66" si="205">MAX(AZ64+AZ65,0)</f>
        <v>130</v>
      </c>
      <c r="BA66" s="40">
        <f t="shared" ref="BA66" si="206">MAX(BA64+BA65,0)</f>
        <v>135</v>
      </c>
      <c r="BB66" s="40">
        <f t="shared" ref="BB66" si="207">MAX(BB64+BB65,0)</f>
        <v>140</v>
      </c>
      <c r="BC66" s="40">
        <f t="shared" ref="BC66" si="208">MAX(BC64+BC65,0)</f>
        <v>145</v>
      </c>
      <c r="BD66" s="40">
        <f t="shared" ref="BD66" si="209">MAX(BD64+BD65,0)</f>
        <v>150</v>
      </c>
      <c r="BE66" s="40">
        <f t="shared" ref="BE66" si="210">MAX(BE64+BE65,0)</f>
        <v>155</v>
      </c>
      <c r="BF66" s="40">
        <f t="shared" ref="BF66" si="211">MAX(BF64+BF65,0)</f>
        <v>160</v>
      </c>
      <c r="BG66" s="40">
        <f t="shared" ref="BG66" si="212">MAX(BG64+BG65,0)</f>
        <v>165</v>
      </c>
      <c r="BH66" s="40">
        <f t="shared" ref="BH66" si="213">MAX(BH64+BH65,0)</f>
        <v>170</v>
      </c>
      <c r="BI66" s="40">
        <f t="shared" ref="BI66" si="214">MAX(BI64+BI65,0)</f>
        <v>175</v>
      </c>
      <c r="BJ66" s="40">
        <f t="shared" ref="BJ66" si="215">MAX(BJ64+BJ65,0)</f>
        <v>180</v>
      </c>
      <c r="BK66" s="40">
        <f t="shared" ref="BK66" si="216">MAX(BK64+BK65,0)</f>
        <v>185</v>
      </c>
      <c r="BL66" s="40">
        <f t="shared" ref="BL66" si="217">MAX(BL64+BL65,0)</f>
        <v>190</v>
      </c>
    </row>
    <row r="67" spans="6:64" x14ac:dyDescent="0.3">
      <c r="AA67" s="4" t="s">
        <v>5</v>
      </c>
      <c r="AB67" s="40">
        <f t="shared" ref="AB67:BL67" si="218">-AB66*$D$13</f>
        <v>-1.25</v>
      </c>
      <c r="AC67" s="40">
        <f t="shared" si="218"/>
        <v>-1.875</v>
      </c>
      <c r="AD67" s="40">
        <f t="shared" si="218"/>
        <v>-2.5</v>
      </c>
      <c r="AE67" s="40">
        <f t="shared" si="218"/>
        <v>-3.125</v>
      </c>
      <c r="AF67" s="40">
        <f t="shared" si="218"/>
        <v>-3.75</v>
      </c>
      <c r="AG67" s="40">
        <f t="shared" si="218"/>
        <v>-4.375</v>
      </c>
      <c r="AH67" s="40">
        <f t="shared" si="218"/>
        <v>-5</v>
      </c>
      <c r="AI67" s="40">
        <f t="shared" si="218"/>
        <v>-5.625</v>
      </c>
      <c r="AJ67" s="40">
        <f t="shared" si="218"/>
        <v>-6.25</v>
      </c>
      <c r="AK67" s="40">
        <f t="shared" si="218"/>
        <v>-6.875</v>
      </c>
      <c r="AL67" s="40">
        <f t="shared" si="218"/>
        <v>-7.5</v>
      </c>
      <c r="AM67" s="40">
        <f t="shared" si="218"/>
        <v>-8.125</v>
      </c>
      <c r="AN67" s="40">
        <f t="shared" si="218"/>
        <v>-8.75</v>
      </c>
      <c r="AO67" s="40">
        <f t="shared" si="218"/>
        <v>-9.375</v>
      </c>
      <c r="AP67" s="40">
        <f t="shared" si="218"/>
        <v>-10</v>
      </c>
      <c r="AQ67" s="40">
        <f t="shared" si="218"/>
        <v>-10.625</v>
      </c>
      <c r="AR67" s="40">
        <f t="shared" si="218"/>
        <v>-11.25</v>
      </c>
      <c r="AS67" s="40">
        <f t="shared" si="218"/>
        <v>-11.875</v>
      </c>
      <c r="AT67" s="40">
        <f t="shared" si="218"/>
        <v>-12.5</v>
      </c>
      <c r="AU67" s="40">
        <f t="shared" si="218"/>
        <v>-13.125</v>
      </c>
      <c r="AV67" s="40">
        <f t="shared" si="218"/>
        <v>-13.75</v>
      </c>
      <c r="AW67" s="40">
        <f t="shared" si="218"/>
        <v>-14.375</v>
      </c>
      <c r="AX67" s="40">
        <f t="shared" si="218"/>
        <v>-15</v>
      </c>
      <c r="AY67" s="40">
        <f t="shared" si="218"/>
        <v>-15.625</v>
      </c>
      <c r="AZ67" s="40">
        <f t="shared" si="218"/>
        <v>-16.25</v>
      </c>
      <c r="BA67" s="40">
        <f t="shared" si="218"/>
        <v>-16.875</v>
      </c>
      <c r="BB67" s="40">
        <f t="shared" si="218"/>
        <v>-17.5</v>
      </c>
      <c r="BC67" s="40">
        <f t="shared" si="218"/>
        <v>-18.125</v>
      </c>
      <c r="BD67" s="40">
        <f t="shared" si="218"/>
        <v>-18.75</v>
      </c>
      <c r="BE67" s="40">
        <f t="shared" si="218"/>
        <v>-19.375</v>
      </c>
      <c r="BF67" s="40">
        <f t="shared" si="218"/>
        <v>-20</v>
      </c>
      <c r="BG67" s="40">
        <f t="shared" si="218"/>
        <v>-20.625</v>
      </c>
      <c r="BH67" s="40">
        <f t="shared" si="218"/>
        <v>-21.25</v>
      </c>
      <c r="BI67" s="40">
        <f t="shared" si="218"/>
        <v>-21.875</v>
      </c>
      <c r="BJ67" s="40">
        <f t="shared" si="218"/>
        <v>-22.5</v>
      </c>
      <c r="BK67" s="40">
        <f t="shared" si="218"/>
        <v>-23.125</v>
      </c>
      <c r="BL67" s="40">
        <f t="shared" si="218"/>
        <v>-23.75</v>
      </c>
    </row>
    <row r="68" spans="6:64" x14ac:dyDescent="0.3">
      <c r="AA68" s="4" t="s">
        <v>6</v>
      </c>
      <c r="AB68" s="40">
        <f>-AB66*$D$11</f>
        <v>-2</v>
      </c>
      <c r="AC68" s="40">
        <f t="shared" ref="AC68:BL68" si="219">-AC66*$D$11</f>
        <v>-3</v>
      </c>
      <c r="AD68" s="40">
        <f t="shared" si="219"/>
        <v>-4</v>
      </c>
      <c r="AE68" s="40">
        <f t="shared" si="219"/>
        <v>-5</v>
      </c>
      <c r="AF68" s="40">
        <f t="shared" si="219"/>
        <v>-6</v>
      </c>
      <c r="AG68" s="40">
        <f t="shared" si="219"/>
        <v>-7</v>
      </c>
      <c r="AH68" s="40">
        <f t="shared" si="219"/>
        <v>-8</v>
      </c>
      <c r="AI68" s="40">
        <f t="shared" si="219"/>
        <v>-9</v>
      </c>
      <c r="AJ68" s="40">
        <f t="shared" si="219"/>
        <v>-10</v>
      </c>
      <c r="AK68" s="40">
        <f t="shared" si="219"/>
        <v>-11</v>
      </c>
      <c r="AL68" s="40">
        <f t="shared" si="219"/>
        <v>-12</v>
      </c>
      <c r="AM68" s="40">
        <f t="shared" si="219"/>
        <v>-13</v>
      </c>
      <c r="AN68" s="40">
        <f t="shared" si="219"/>
        <v>-14</v>
      </c>
      <c r="AO68" s="40">
        <f t="shared" si="219"/>
        <v>-15</v>
      </c>
      <c r="AP68" s="40">
        <f t="shared" si="219"/>
        <v>-16</v>
      </c>
      <c r="AQ68" s="40">
        <f t="shared" si="219"/>
        <v>-17</v>
      </c>
      <c r="AR68" s="40">
        <f t="shared" si="219"/>
        <v>-18</v>
      </c>
      <c r="AS68" s="40">
        <f t="shared" si="219"/>
        <v>-19</v>
      </c>
      <c r="AT68" s="40">
        <f t="shared" si="219"/>
        <v>-20</v>
      </c>
      <c r="AU68" s="40">
        <f t="shared" si="219"/>
        <v>-21</v>
      </c>
      <c r="AV68" s="40">
        <f t="shared" si="219"/>
        <v>-22</v>
      </c>
      <c r="AW68" s="40">
        <f t="shared" si="219"/>
        <v>-23</v>
      </c>
      <c r="AX68" s="40">
        <f t="shared" si="219"/>
        <v>-24</v>
      </c>
      <c r="AY68" s="40">
        <f t="shared" si="219"/>
        <v>-25</v>
      </c>
      <c r="AZ68" s="40">
        <f t="shared" si="219"/>
        <v>-26</v>
      </c>
      <c r="BA68" s="40">
        <f t="shared" si="219"/>
        <v>-27</v>
      </c>
      <c r="BB68" s="40">
        <f t="shared" si="219"/>
        <v>-28</v>
      </c>
      <c r="BC68" s="40">
        <f t="shared" si="219"/>
        <v>-29</v>
      </c>
      <c r="BD68" s="40">
        <f t="shared" si="219"/>
        <v>-30</v>
      </c>
      <c r="BE68" s="40">
        <f t="shared" si="219"/>
        <v>-31</v>
      </c>
      <c r="BF68" s="40">
        <f t="shared" si="219"/>
        <v>-32</v>
      </c>
      <c r="BG68" s="40">
        <f t="shared" si="219"/>
        <v>-33</v>
      </c>
      <c r="BH68" s="40">
        <f t="shared" si="219"/>
        <v>-34</v>
      </c>
      <c r="BI68" s="40">
        <f t="shared" si="219"/>
        <v>-35</v>
      </c>
      <c r="BJ68" s="40">
        <f t="shared" si="219"/>
        <v>-36</v>
      </c>
      <c r="BK68" s="40">
        <f t="shared" si="219"/>
        <v>-37</v>
      </c>
      <c r="BL68" s="40">
        <f t="shared" si="219"/>
        <v>-38</v>
      </c>
    </row>
    <row r="69" spans="6:64" x14ac:dyDescent="0.3">
      <c r="AA69" s="4" t="s">
        <v>21</v>
      </c>
      <c r="AB69" s="40">
        <f t="shared" ref="AB69:BL69" si="220">-$D$8*$D$9</f>
        <v>-30</v>
      </c>
      <c r="AC69" s="40">
        <f t="shared" si="220"/>
        <v>-30</v>
      </c>
      <c r="AD69" s="40">
        <f t="shared" si="220"/>
        <v>-30</v>
      </c>
      <c r="AE69" s="40">
        <f t="shared" si="220"/>
        <v>-30</v>
      </c>
      <c r="AF69" s="40">
        <f t="shared" si="220"/>
        <v>-30</v>
      </c>
      <c r="AG69" s="40">
        <f t="shared" si="220"/>
        <v>-30</v>
      </c>
      <c r="AH69" s="40">
        <f t="shared" si="220"/>
        <v>-30</v>
      </c>
      <c r="AI69" s="40">
        <f t="shared" si="220"/>
        <v>-30</v>
      </c>
      <c r="AJ69" s="40">
        <f t="shared" si="220"/>
        <v>-30</v>
      </c>
      <c r="AK69" s="40">
        <f t="shared" si="220"/>
        <v>-30</v>
      </c>
      <c r="AL69" s="40">
        <f t="shared" si="220"/>
        <v>-30</v>
      </c>
      <c r="AM69" s="40">
        <f t="shared" si="220"/>
        <v>-30</v>
      </c>
      <c r="AN69" s="40">
        <f t="shared" si="220"/>
        <v>-30</v>
      </c>
      <c r="AO69" s="40">
        <f t="shared" si="220"/>
        <v>-30</v>
      </c>
      <c r="AP69" s="40">
        <f t="shared" si="220"/>
        <v>-30</v>
      </c>
      <c r="AQ69" s="40">
        <f t="shared" si="220"/>
        <v>-30</v>
      </c>
      <c r="AR69" s="40">
        <f t="shared" si="220"/>
        <v>-30</v>
      </c>
      <c r="AS69" s="40">
        <f t="shared" si="220"/>
        <v>-30</v>
      </c>
      <c r="AT69" s="40">
        <f t="shared" si="220"/>
        <v>-30</v>
      </c>
      <c r="AU69" s="40">
        <f t="shared" si="220"/>
        <v>-30</v>
      </c>
      <c r="AV69" s="40">
        <f t="shared" si="220"/>
        <v>-30</v>
      </c>
      <c r="AW69" s="40">
        <f t="shared" si="220"/>
        <v>-30</v>
      </c>
      <c r="AX69" s="40">
        <f t="shared" si="220"/>
        <v>-30</v>
      </c>
      <c r="AY69" s="40">
        <f t="shared" si="220"/>
        <v>-30</v>
      </c>
      <c r="AZ69" s="40">
        <f t="shared" si="220"/>
        <v>-30</v>
      </c>
      <c r="BA69" s="40">
        <f t="shared" si="220"/>
        <v>-30</v>
      </c>
      <c r="BB69" s="40">
        <f t="shared" si="220"/>
        <v>-30</v>
      </c>
      <c r="BC69" s="40">
        <f t="shared" si="220"/>
        <v>-30</v>
      </c>
      <c r="BD69" s="40">
        <f t="shared" si="220"/>
        <v>-30</v>
      </c>
      <c r="BE69" s="40">
        <f t="shared" si="220"/>
        <v>-30</v>
      </c>
      <c r="BF69" s="40">
        <f t="shared" si="220"/>
        <v>-30</v>
      </c>
      <c r="BG69" s="40">
        <f t="shared" si="220"/>
        <v>-30</v>
      </c>
      <c r="BH69" s="40">
        <f t="shared" si="220"/>
        <v>-30</v>
      </c>
      <c r="BI69" s="40">
        <f t="shared" si="220"/>
        <v>-30</v>
      </c>
      <c r="BJ69" s="40">
        <f t="shared" si="220"/>
        <v>-30</v>
      </c>
      <c r="BK69" s="40">
        <f t="shared" si="220"/>
        <v>-30</v>
      </c>
      <c r="BL69" s="40">
        <f t="shared" si="220"/>
        <v>-30</v>
      </c>
    </row>
    <row r="70" spans="6:64" x14ac:dyDescent="0.3">
      <c r="AA70" s="4" t="s">
        <v>0</v>
      </c>
      <c r="AB70" s="40">
        <f>SUM(AB66:AB69)</f>
        <v>-23.25</v>
      </c>
      <c r="AC70" s="40">
        <f t="shared" ref="AC70:BL70" si="221">SUM(AC66:AC69)</f>
        <v>-19.875</v>
      </c>
      <c r="AD70" s="40">
        <f t="shared" si="221"/>
        <v>-16.5</v>
      </c>
      <c r="AE70" s="40">
        <f t="shared" si="221"/>
        <v>-13.125</v>
      </c>
      <c r="AF70" s="40">
        <f t="shared" si="221"/>
        <v>-9.75</v>
      </c>
      <c r="AG70" s="40">
        <f t="shared" si="221"/>
        <v>-6.375</v>
      </c>
      <c r="AH70" s="40">
        <f t="shared" si="221"/>
        <v>-3</v>
      </c>
      <c r="AI70" s="40">
        <f t="shared" si="221"/>
        <v>0.375</v>
      </c>
      <c r="AJ70" s="40">
        <f t="shared" si="221"/>
        <v>3.75</v>
      </c>
      <c r="AK70" s="40">
        <f t="shared" si="221"/>
        <v>7.125</v>
      </c>
      <c r="AL70" s="40">
        <f t="shared" si="221"/>
        <v>10.5</v>
      </c>
      <c r="AM70" s="40">
        <f t="shared" si="221"/>
        <v>13.875</v>
      </c>
      <c r="AN70" s="40">
        <f t="shared" si="221"/>
        <v>17.25</v>
      </c>
      <c r="AO70" s="40">
        <f t="shared" si="221"/>
        <v>20.625</v>
      </c>
      <c r="AP70" s="40">
        <f t="shared" si="221"/>
        <v>24</v>
      </c>
      <c r="AQ70" s="40">
        <f t="shared" si="221"/>
        <v>27.375</v>
      </c>
      <c r="AR70" s="40">
        <f t="shared" si="221"/>
        <v>30.75</v>
      </c>
      <c r="AS70" s="40">
        <f t="shared" si="221"/>
        <v>34.125</v>
      </c>
      <c r="AT70" s="40">
        <f t="shared" si="221"/>
        <v>37.5</v>
      </c>
      <c r="AU70" s="40">
        <f t="shared" si="221"/>
        <v>40.875</v>
      </c>
      <c r="AV70" s="40">
        <f t="shared" si="221"/>
        <v>44.25</v>
      </c>
      <c r="AW70" s="40">
        <f t="shared" si="221"/>
        <v>47.625</v>
      </c>
      <c r="AX70" s="40">
        <f t="shared" si="221"/>
        <v>51</v>
      </c>
      <c r="AY70" s="40">
        <f t="shared" si="221"/>
        <v>54.375</v>
      </c>
      <c r="AZ70" s="40">
        <f t="shared" si="221"/>
        <v>57.75</v>
      </c>
      <c r="BA70" s="40">
        <f t="shared" si="221"/>
        <v>61.125</v>
      </c>
      <c r="BB70" s="40">
        <f t="shared" si="221"/>
        <v>64.5</v>
      </c>
      <c r="BC70" s="40">
        <f t="shared" si="221"/>
        <v>67.875</v>
      </c>
      <c r="BD70" s="40">
        <f t="shared" si="221"/>
        <v>71.25</v>
      </c>
      <c r="BE70" s="40">
        <f t="shared" si="221"/>
        <v>74.625</v>
      </c>
      <c r="BF70" s="40">
        <f t="shared" si="221"/>
        <v>78</v>
      </c>
      <c r="BG70" s="40">
        <f t="shared" si="221"/>
        <v>81.375</v>
      </c>
      <c r="BH70" s="40">
        <f t="shared" si="221"/>
        <v>84.75</v>
      </c>
      <c r="BI70" s="40">
        <f t="shared" si="221"/>
        <v>88.125</v>
      </c>
      <c r="BJ70" s="40">
        <f t="shared" si="221"/>
        <v>91.5</v>
      </c>
      <c r="BK70" s="40">
        <f t="shared" si="221"/>
        <v>94.875</v>
      </c>
      <c r="BL70" s="40">
        <f t="shared" si="221"/>
        <v>98.25</v>
      </c>
    </row>
    <row r="71" spans="6:64" x14ac:dyDescent="0.3">
      <c r="AA71" s="4" t="s">
        <v>26</v>
      </c>
      <c r="AB71" s="40">
        <f>MIN(-AB70*$D$10,0)</f>
        <v>0</v>
      </c>
      <c r="AC71" s="40">
        <f t="shared" ref="AC71" si="222">MIN(-AC70*$D$10,0)</f>
        <v>0</v>
      </c>
      <c r="AD71" s="40">
        <f t="shared" ref="AD71" si="223">MIN(-AD70*$D$10,0)</f>
        <v>0</v>
      </c>
      <c r="AE71" s="40">
        <f t="shared" ref="AE71" si="224">MIN(-AE70*$D$10,0)</f>
        <v>0</v>
      </c>
      <c r="AF71" s="40">
        <f t="shared" ref="AF71" si="225">MIN(-AF70*$D$10,0)</f>
        <v>0</v>
      </c>
      <c r="AG71" s="40">
        <f t="shared" ref="AG71" si="226">MIN(-AG70*$D$10,0)</f>
        <v>0</v>
      </c>
      <c r="AH71" s="40">
        <f t="shared" ref="AH71" si="227">MIN(-AH70*$D$10,0)</f>
        <v>0</v>
      </c>
      <c r="AI71" s="40">
        <f t="shared" ref="AI71" si="228">MIN(-AI70*$D$10,0)</f>
        <v>-0.13124999999999998</v>
      </c>
      <c r="AJ71" s="40">
        <f t="shared" ref="AJ71" si="229">MIN(-AJ70*$D$10,0)</f>
        <v>-1.3125</v>
      </c>
      <c r="AK71" s="40">
        <f t="shared" ref="AK71" si="230">MIN(-AK70*$D$10,0)</f>
        <v>-2.4937499999999999</v>
      </c>
      <c r="AL71" s="40">
        <f t="shared" ref="AL71" si="231">MIN(-AL70*$D$10,0)</f>
        <v>-3.6749999999999998</v>
      </c>
      <c r="AM71" s="40">
        <f t="shared" ref="AM71" si="232">MIN(-AM70*$D$10,0)</f>
        <v>-4.8562499999999993</v>
      </c>
      <c r="AN71" s="40">
        <f t="shared" ref="AN71" si="233">MIN(-AN70*$D$10,0)</f>
        <v>-6.0374999999999996</v>
      </c>
      <c r="AO71" s="40">
        <f t="shared" ref="AO71" si="234">MIN(-AO70*$D$10,0)</f>
        <v>-7.2187499999999991</v>
      </c>
      <c r="AP71" s="40">
        <f t="shared" ref="AP71" si="235">MIN(-AP70*$D$10,0)</f>
        <v>-8.3999999999999986</v>
      </c>
      <c r="AQ71" s="40">
        <f t="shared" ref="AQ71" si="236">MIN(-AQ70*$D$10,0)</f>
        <v>-9.5812499999999989</v>
      </c>
      <c r="AR71" s="40">
        <f t="shared" ref="AR71" si="237">MIN(-AR70*$D$10,0)</f>
        <v>-10.762499999999999</v>
      </c>
      <c r="AS71" s="40">
        <f t="shared" ref="AS71" si="238">MIN(-AS70*$D$10,0)</f>
        <v>-11.94375</v>
      </c>
      <c r="AT71" s="40">
        <f t="shared" ref="AT71" si="239">MIN(-AT70*$D$10,0)</f>
        <v>-13.125</v>
      </c>
      <c r="AU71" s="40">
        <f t="shared" ref="AU71" si="240">MIN(-AU70*$D$10,0)</f>
        <v>-14.306249999999999</v>
      </c>
      <c r="AV71" s="40">
        <f t="shared" ref="AV71" si="241">MIN(-AV70*$D$10,0)</f>
        <v>-15.487499999999999</v>
      </c>
      <c r="AW71" s="40">
        <f t="shared" ref="AW71" si="242">MIN(-AW70*$D$10,0)</f>
        <v>-16.668749999999999</v>
      </c>
      <c r="AX71" s="40">
        <f t="shared" ref="AX71" si="243">MIN(-AX70*$D$10,0)</f>
        <v>-17.849999999999998</v>
      </c>
      <c r="AY71" s="40">
        <f t="shared" ref="AY71" si="244">MIN(-AY70*$D$10,0)</f>
        <v>-19.03125</v>
      </c>
      <c r="AZ71" s="40">
        <f t="shared" ref="AZ71" si="245">MIN(-AZ70*$D$10,0)</f>
        <v>-20.212499999999999</v>
      </c>
      <c r="BA71" s="40">
        <f t="shared" ref="BA71" si="246">MIN(-BA70*$D$10,0)</f>
        <v>-21.393749999999997</v>
      </c>
      <c r="BB71" s="40">
        <f t="shared" ref="BB71" si="247">MIN(-BB70*$D$10,0)</f>
        <v>-22.574999999999999</v>
      </c>
      <c r="BC71" s="40">
        <f t="shared" ref="BC71" si="248">MIN(-BC70*$D$10,0)</f>
        <v>-23.756249999999998</v>
      </c>
      <c r="BD71" s="40">
        <f t="shared" ref="BD71" si="249">MIN(-BD70*$D$10,0)</f>
        <v>-24.9375</v>
      </c>
      <c r="BE71" s="40">
        <f t="shared" ref="BE71" si="250">MIN(-BE70*$D$10,0)</f>
        <v>-26.118749999999999</v>
      </c>
      <c r="BF71" s="40">
        <f t="shared" ref="BF71" si="251">MIN(-BF70*$D$10,0)</f>
        <v>-27.299999999999997</v>
      </c>
      <c r="BG71" s="40">
        <f t="shared" ref="BG71" si="252">MIN(-BG70*$D$10,0)</f>
        <v>-28.481249999999999</v>
      </c>
      <c r="BH71" s="40">
        <f t="shared" ref="BH71" si="253">MIN(-BH70*$D$10,0)</f>
        <v>-29.662499999999998</v>
      </c>
      <c r="BI71" s="40">
        <f t="shared" ref="BI71" si="254">MIN(-BI70*$D$10,0)</f>
        <v>-30.843749999999996</v>
      </c>
      <c r="BJ71" s="40">
        <f t="shared" ref="BJ71" si="255">MIN(-BJ70*$D$10,0)</f>
        <v>-32.024999999999999</v>
      </c>
      <c r="BK71" s="40">
        <f t="shared" ref="BK71" si="256">MIN(-BK70*$D$10,0)</f>
        <v>-33.206249999999997</v>
      </c>
      <c r="BL71" s="40">
        <f t="shared" ref="BL71" si="257">MIN(-BL70*$D$10,0)</f>
        <v>-34.387499999999996</v>
      </c>
    </row>
    <row r="72" spans="6:64" x14ac:dyDescent="0.3">
      <c r="AA72" s="4" t="s">
        <v>27</v>
      </c>
      <c r="AB72" s="40">
        <f>$D$12</f>
        <v>5</v>
      </c>
      <c r="AC72" s="40">
        <f t="shared" ref="AC72:BL72" si="258">$D$12</f>
        <v>5</v>
      </c>
      <c r="AD72" s="40">
        <f t="shared" si="258"/>
        <v>5</v>
      </c>
      <c r="AE72" s="40">
        <f t="shared" si="258"/>
        <v>5</v>
      </c>
      <c r="AF72" s="40">
        <f t="shared" si="258"/>
        <v>5</v>
      </c>
      <c r="AG72" s="40">
        <f t="shared" si="258"/>
        <v>5</v>
      </c>
      <c r="AH72" s="40">
        <f t="shared" si="258"/>
        <v>5</v>
      </c>
      <c r="AI72" s="40">
        <f t="shared" si="258"/>
        <v>5</v>
      </c>
      <c r="AJ72" s="40">
        <f t="shared" si="258"/>
        <v>5</v>
      </c>
      <c r="AK72" s="40">
        <f t="shared" si="258"/>
        <v>5</v>
      </c>
      <c r="AL72" s="40">
        <f t="shared" si="258"/>
        <v>5</v>
      </c>
      <c r="AM72" s="40">
        <f t="shared" si="258"/>
        <v>5</v>
      </c>
      <c r="AN72" s="40">
        <f t="shared" si="258"/>
        <v>5</v>
      </c>
      <c r="AO72" s="40">
        <f t="shared" si="258"/>
        <v>5</v>
      </c>
      <c r="AP72" s="40">
        <f t="shared" si="258"/>
        <v>5</v>
      </c>
      <c r="AQ72" s="40">
        <f t="shared" si="258"/>
        <v>5</v>
      </c>
      <c r="AR72" s="40">
        <f t="shared" si="258"/>
        <v>5</v>
      </c>
      <c r="AS72" s="40">
        <f t="shared" si="258"/>
        <v>5</v>
      </c>
      <c r="AT72" s="40">
        <f t="shared" si="258"/>
        <v>5</v>
      </c>
      <c r="AU72" s="40">
        <f t="shared" si="258"/>
        <v>5</v>
      </c>
      <c r="AV72" s="40">
        <f t="shared" si="258"/>
        <v>5</v>
      </c>
      <c r="AW72" s="40">
        <f t="shared" si="258"/>
        <v>5</v>
      </c>
      <c r="AX72" s="40">
        <f t="shared" si="258"/>
        <v>5</v>
      </c>
      <c r="AY72" s="40">
        <f t="shared" si="258"/>
        <v>5</v>
      </c>
      <c r="AZ72" s="40">
        <f t="shared" si="258"/>
        <v>5</v>
      </c>
      <c r="BA72" s="40">
        <f t="shared" si="258"/>
        <v>5</v>
      </c>
      <c r="BB72" s="40">
        <f t="shared" si="258"/>
        <v>5</v>
      </c>
      <c r="BC72" s="40">
        <f t="shared" si="258"/>
        <v>5</v>
      </c>
      <c r="BD72" s="40">
        <f t="shared" si="258"/>
        <v>5</v>
      </c>
      <c r="BE72" s="40">
        <f t="shared" si="258"/>
        <v>5</v>
      </c>
      <c r="BF72" s="40">
        <f t="shared" si="258"/>
        <v>5</v>
      </c>
      <c r="BG72" s="40">
        <f t="shared" si="258"/>
        <v>5</v>
      </c>
      <c r="BH72" s="40">
        <f t="shared" si="258"/>
        <v>5</v>
      </c>
      <c r="BI72" s="40">
        <f t="shared" si="258"/>
        <v>5</v>
      </c>
      <c r="BJ72" s="40">
        <f t="shared" si="258"/>
        <v>5</v>
      </c>
      <c r="BK72" s="40">
        <f t="shared" si="258"/>
        <v>5</v>
      </c>
      <c r="BL72" s="40">
        <f t="shared" si="258"/>
        <v>5</v>
      </c>
    </row>
    <row r="73" spans="6:64" x14ac:dyDescent="0.3">
      <c r="AA73" s="4" t="s">
        <v>28</v>
      </c>
      <c r="AB73" s="40">
        <f>MIN(AB71+AB72,0)</f>
        <v>0</v>
      </c>
      <c r="AC73" s="40">
        <f t="shared" ref="AC73" si="259">MIN(AC71+AC72,0)</f>
        <v>0</v>
      </c>
      <c r="AD73" s="40">
        <f t="shared" ref="AD73" si="260">MIN(AD71+AD72,0)</f>
        <v>0</v>
      </c>
      <c r="AE73" s="40">
        <f t="shared" ref="AE73" si="261">MIN(AE71+AE72,0)</f>
        <v>0</v>
      </c>
      <c r="AF73" s="40">
        <f t="shared" ref="AF73" si="262">MIN(AF71+AF72,0)</f>
        <v>0</v>
      </c>
      <c r="AG73" s="40">
        <f t="shared" ref="AG73" si="263">MIN(AG71+AG72,0)</f>
        <v>0</v>
      </c>
      <c r="AH73" s="40">
        <f t="shared" ref="AH73" si="264">MIN(AH71+AH72,0)</f>
        <v>0</v>
      </c>
      <c r="AI73" s="40">
        <f t="shared" ref="AI73" si="265">MIN(AI71+AI72,0)</f>
        <v>0</v>
      </c>
      <c r="AJ73" s="40">
        <f t="shared" ref="AJ73" si="266">MIN(AJ71+AJ72,0)</f>
        <v>0</v>
      </c>
      <c r="AK73" s="40">
        <f t="shared" ref="AK73" si="267">MIN(AK71+AK72,0)</f>
        <v>0</v>
      </c>
      <c r="AL73" s="40">
        <f t="shared" ref="AL73" si="268">MIN(AL71+AL72,0)</f>
        <v>0</v>
      </c>
      <c r="AM73" s="40">
        <f t="shared" ref="AM73" si="269">MIN(AM71+AM72,0)</f>
        <v>0</v>
      </c>
      <c r="AN73" s="40">
        <f t="shared" ref="AN73" si="270">MIN(AN71+AN72,0)</f>
        <v>-1.0374999999999996</v>
      </c>
      <c r="AO73" s="40">
        <f t="shared" ref="AO73" si="271">MIN(AO71+AO72,0)</f>
        <v>-2.2187499999999991</v>
      </c>
      <c r="AP73" s="40">
        <f t="shared" ref="AP73" si="272">MIN(AP71+AP72,0)</f>
        <v>-3.3999999999999986</v>
      </c>
      <c r="AQ73" s="40">
        <f t="shared" ref="AQ73" si="273">MIN(AQ71+AQ72,0)</f>
        <v>-4.5812499999999989</v>
      </c>
      <c r="AR73" s="40">
        <f t="shared" ref="AR73" si="274">MIN(AR71+AR72,0)</f>
        <v>-5.7624999999999993</v>
      </c>
      <c r="AS73" s="40">
        <f t="shared" ref="AS73" si="275">MIN(AS71+AS72,0)</f>
        <v>-6.9437499999999996</v>
      </c>
      <c r="AT73" s="40">
        <f t="shared" ref="AT73" si="276">MIN(AT71+AT72,0)</f>
        <v>-8.125</v>
      </c>
      <c r="AU73" s="40">
        <f t="shared" ref="AU73" si="277">MIN(AU71+AU72,0)</f>
        <v>-9.3062499999999986</v>
      </c>
      <c r="AV73" s="40">
        <f t="shared" ref="AV73" si="278">MIN(AV71+AV72,0)</f>
        <v>-10.487499999999999</v>
      </c>
      <c r="AW73" s="40">
        <f t="shared" ref="AW73" si="279">MIN(AW71+AW72,0)</f>
        <v>-11.668749999999999</v>
      </c>
      <c r="AX73" s="40">
        <f t="shared" ref="AX73" si="280">MIN(AX71+AX72,0)</f>
        <v>-12.849999999999998</v>
      </c>
      <c r="AY73" s="40">
        <f t="shared" ref="AY73" si="281">MIN(AY71+AY72,0)</f>
        <v>-14.03125</v>
      </c>
      <c r="AZ73" s="40">
        <f t="shared" ref="AZ73" si="282">MIN(AZ71+AZ72,0)</f>
        <v>-15.212499999999999</v>
      </c>
      <c r="BA73" s="40">
        <f t="shared" ref="BA73" si="283">MIN(BA71+BA72,0)</f>
        <v>-16.393749999999997</v>
      </c>
      <c r="BB73" s="40">
        <f t="shared" ref="BB73" si="284">MIN(BB71+BB72,0)</f>
        <v>-17.574999999999999</v>
      </c>
      <c r="BC73" s="40">
        <f t="shared" ref="BC73" si="285">MIN(BC71+BC72,0)</f>
        <v>-18.756249999999998</v>
      </c>
      <c r="BD73" s="40">
        <f t="shared" ref="BD73" si="286">MIN(BD71+BD72,0)</f>
        <v>-19.9375</v>
      </c>
      <c r="BE73" s="40">
        <f t="shared" ref="BE73" si="287">MIN(BE71+BE72,0)</f>
        <v>-21.118749999999999</v>
      </c>
      <c r="BF73" s="40">
        <f t="shared" ref="BF73" si="288">MIN(BF71+BF72,0)</f>
        <v>-22.299999999999997</v>
      </c>
      <c r="BG73" s="40">
        <f t="shared" ref="BG73" si="289">MIN(BG71+BG72,0)</f>
        <v>-23.481249999999999</v>
      </c>
      <c r="BH73" s="40">
        <f t="shared" ref="BH73" si="290">MIN(BH71+BH72,0)</f>
        <v>-24.662499999999998</v>
      </c>
      <c r="BI73" s="40">
        <f t="shared" ref="BI73" si="291">MIN(BI71+BI72,0)</f>
        <v>-25.843749999999996</v>
      </c>
      <c r="BJ73" s="40">
        <f t="shared" ref="BJ73" si="292">MIN(BJ71+BJ72,0)</f>
        <v>-27.024999999999999</v>
      </c>
      <c r="BK73" s="40">
        <f t="shared" ref="BK73" si="293">MIN(BK71+BK72,0)</f>
        <v>-28.206249999999997</v>
      </c>
      <c r="BL73" s="40">
        <f t="shared" ref="BL73" si="294">MIN(BL71+BL72,0)</f>
        <v>-29.387499999999996</v>
      </c>
    </row>
    <row r="74" spans="6:64" x14ac:dyDescent="0.3">
      <c r="AA74" s="4" t="s">
        <v>29</v>
      </c>
      <c r="AB74" s="40">
        <f>-INDEX($E$20:$E$29,MATCH(AB64,$C$20:$C$29,1))*(AB66-AB68)</f>
        <v>-0.48</v>
      </c>
      <c r="AC74" s="40">
        <f t="shared" ref="AC74:BL74" si="295">-INDEX($E$20:$E$29,MATCH(AC64,$C$20:$C$29,1))*(AC66-AC68)</f>
        <v>-0.72</v>
      </c>
      <c r="AD74" s="40">
        <f t="shared" si="295"/>
        <v>-0.96</v>
      </c>
      <c r="AE74" s="40">
        <f t="shared" si="295"/>
        <v>-1.2</v>
      </c>
      <c r="AF74" s="40">
        <f t="shared" si="295"/>
        <v>-1.44</v>
      </c>
      <c r="AG74" s="40">
        <f t="shared" si="295"/>
        <v>-1.68</v>
      </c>
      <c r="AH74" s="40">
        <f t="shared" si="295"/>
        <v>-2.4000000000000004</v>
      </c>
      <c r="AI74" s="40">
        <f t="shared" si="295"/>
        <v>-2.7</v>
      </c>
      <c r="AJ74" s="40">
        <f t="shared" si="295"/>
        <v>-3</v>
      </c>
      <c r="AK74" s="40">
        <f t="shared" si="295"/>
        <v>-3.3000000000000003</v>
      </c>
      <c r="AL74" s="40">
        <f t="shared" si="295"/>
        <v>-3.6</v>
      </c>
      <c r="AM74" s="40">
        <f t="shared" si="295"/>
        <v>-3.9000000000000004</v>
      </c>
      <c r="AN74" s="40">
        <f t="shared" si="295"/>
        <v>-4.2</v>
      </c>
      <c r="AO74" s="40">
        <f t="shared" si="295"/>
        <v>-4.5</v>
      </c>
      <c r="AP74" s="40">
        <f t="shared" si="295"/>
        <v>-4.8000000000000007</v>
      </c>
      <c r="AQ74" s="40">
        <f t="shared" si="295"/>
        <v>-5.1000000000000005</v>
      </c>
      <c r="AR74" s="40">
        <f t="shared" si="295"/>
        <v>-5.4</v>
      </c>
      <c r="AS74" s="40">
        <f t="shared" si="295"/>
        <v>-5.7</v>
      </c>
      <c r="AT74" s="40">
        <f t="shared" si="295"/>
        <v>-6</v>
      </c>
      <c r="AU74" s="40">
        <f t="shared" si="295"/>
        <v>-6.3000000000000007</v>
      </c>
      <c r="AV74" s="40">
        <f t="shared" si="295"/>
        <v>-6.6000000000000005</v>
      </c>
      <c r="AW74" s="40">
        <f t="shared" si="295"/>
        <v>-6.9</v>
      </c>
      <c r="AX74" s="40">
        <f t="shared" si="295"/>
        <v>-7.2</v>
      </c>
      <c r="AY74" s="40">
        <f t="shared" si="295"/>
        <v>-7.5</v>
      </c>
      <c r="AZ74" s="40">
        <f t="shared" si="295"/>
        <v>-7.8000000000000007</v>
      </c>
      <c r="BA74" s="40">
        <f t="shared" si="295"/>
        <v>-8.1</v>
      </c>
      <c r="BB74" s="40">
        <f t="shared" si="295"/>
        <v>-8.4</v>
      </c>
      <c r="BC74" s="40">
        <f t="shared" si="295"/>
        <v>-8.7000000000000011</v>
      </c>
      <c r="BD74" s="40">
        <f t="shared" si="295"/>
        <v>-9</v>
      </c>
      <c r="BE74" s="40">
        <f t="shared" si="295"/>
        <v>-9.3000000000000007</v>
      </c>
      <c r="BF74" s="40">
        <f t="shared" si="295"/>
        <v>-9.6000000000000014</v>
      </c>
      <c r="BG74" s="40">
        <f t="shared" si="295"/>
        <v>-9.9</v>
      </c>
      <c r="BH74" s="40">
        <f t="shared" si="295"/>
        <v>-10.200000000000001</v>
      </c>
      <c r="BI74" s="40">
        <f t="shared" si="295"/>
        <v>-10.5</v>
      </c>
      <c r="BJ74" s="40">
        <f t="shared" si="295"/>
        <v>-10.8</v>
      </c>
      <c r="BK74" s="40">
        <f t="shared" si="295"/>
        <v>-11.100000000000001</v>
      </c>
      <c r="BL74" s="40">
        <f t="shared" si="295"/>
        <v>-11.4</v>
      </c>
    </row>
    <row r="75" spans="6:64" x14ac:dyDescent="0.3">
      <c r="AA75" s="4" t="s">
        <v>30</v>
      </c>
      <c r="AB75" s="40">
        <f>MIN(AB74*$Z$77,AB73)</f>
        <v>-0.48</v>
      </c>
      <c r="AC75" s="40">
        <f t="shared" ref="AC75:BL75" si="296">MIN(AC74*$Z$77,AC73)</f>
        <v>-0.72</v>
      </c>
      <c r="AD75" s="40">
        <f t="shared" si="296"/>
        <v>-0.96</v>
      </c>
      <c r="AE75" s="40">
        <f t="shared" si="296"/>
        <v>-1.2</v>
      </c>
      <c r="AF75" s="40">
        <f t="shared" si="296"/>
        <v>-1.44</v>
      </c>
      <c r="AG75" s="40">
        <f t="shared" si="296"/>
        <v>-1.68</v>
      </c>
      <c r="AH75" s="40">
        <f t="shared" si="296"/>
        <v>-2.4000000000000004</v>
      </c>
      <c r="AI75" s="40">
        <f t="shared" si="296"/>
        <v>-2.7</v>
      </c>
      <c r="AJ75" s="40">
        <f t="shared" si="296"/>
        <v>-3</v>
      </c>
      <c r="AK75" s="40">
        <f t="shared" si="296"/>
        <v>-3.3000000000000003</v>
      </c>
      <c r="AL75" s="40">
        <f t="shared" si="296"/>
        <v>-3.6</v>
      </c>
      <c r="AM75" s="40">
        <f t="shared" si="296"/>
        <v>-3.9000000000000004</v>
      </c>
      <c r="AN75" s="40">
        <f t="shared" si="296"/>
        <v>-4.2</v>
      </c>
      <c r="AO75" s="40">
        <f t="shared" si="296"/>
        <v>-4.5</v>
      </c>
      <c r="AP75" s="40">
        <f t="shared" si="296"/>
        <v>-4.8000000000000007</v>
      </c>
      <c r="AQ75" s="40">
        <f t="shared" si="296"/>
        <v>-5.1000000000000005</v>
      </c>
      <c r="AR75" s="40">
        <f t="shared" si="296"/>
        <v>-5.7624999999999993</v>
      </c>
      <c r="AS75" s="40">
        <f t="shared" si="296"/>
        <v>-6.9437499999999996</v>
      </c>
      <c r="AT75" s="40">
        <f t="shared" si="296"/>
        <v>-8.125</v>
      </c>
      <c r="AU75" s="40">
        <f t="shared" si="296"/>
        <v>-9.3062499999999986</v>
      </c>
      <c r="AV75" s="40">
        <f t="shared" si="296"/>
        <v>-10.487499999999999</v>
      </c>
      <c r="AW75" s="40">
        <f t="shared" si="296"/>
        <v>-11.668749999999999</v>
      </c>
      <c r="AX75" s="40">
        <f t="shared" si="296"/>
        <v>-12.849999999999998</v>
      </c>
      <c r="AY75" s="40">
        <f t="shared" si="296"/>
        <v>-14.03125</v>
      </c>
      <c r="AZ75" s="40">
        <f t="shared" si="296"/>
        <v>-15.212499999999999</v>
      </c>
      <c r="BA75" s="40">
        <f t="shared" si="296"/>
        <v>-16.393749999999997</v>
      </c>
      <c r="BB75" s="40">
        <f t="shared" si="296"/>
        <v>-17.574999999999999</v>
      </c>
      <c r="BC75" s="40">
        <f t="shared" si="296"/>
        <v>-18.756249999999998</v>
      </c>
      <c r="BD75" s="40">
        <f t="shared" si="296"/>
        <v>-19.9375</v>
      </c>
      <c r="BE75" s="40">
        <f t="shared" si="296"/>
        <v>-21.118749999999999</v>
      </c>
      <c r="BF75" s="40">
        <f t="shared" si="296"/>
        <v>-22.299999999999997</v>
      </c>
      <c r="BG75" s="40">
        <f t="shared" si="296"/>
        <v>-23.481249999999999</v>
      </c>
      <c r="BH75" s="40">
        <f t="shared" si="296"/>
        <v>-24.662499999999998</v>
      </c>
      <c r="BI75" s="40">
        <f t="shared" si="296"/>
        <v>-25.843749999999996</v>
      </c>
      <c r="BJ75" s="40">
        <f t="shared" si="296"/>
        <v>-27.024999999999999</v>
      </c>
      <c r="BK75" s="40">
        <f t="shared" si="296"/>
        <v>-28.206249999999997</v>
      </c>
      <c r="BL75" s="40">
        <f t="shared" si="296"/>
        <v>-29.387499999999996</v>
      </c>
    </row>
    <row r="76" spans="6:64" x14ac:dyDescent="0.3">
      <c r="AA76" s="4" t="s">
        <v>33</v>
      </c>
      <c r="AB76" s="40">
        <f>AB70+AB75-AB68</f>
        <v>-21.73</v>
      </c>
      <c r="AC76" s="40">
        <f t="shared" ref="AC76:BL76" si="297">AC70+AC75-AC68</f>
        <v>-17.594999999999999</v>
      </c>
      <c r="AD76" s="40">
        <f t="shared" si="297"/>
        <v>-13.46</v>
      </c>
      <c r="AE76" s="40">
        <f t="shared" si="297"/>
        <v>-9.3249999999999993</v>
      </c>
      <c r="AF76" s="40">
        <f t="shared" si="297"/>
        <v>-5.1899999999999995</v>
      </c>
      <c r="AG76" s="40">
        <f t="shared" si="297"/>
        <v>-1.0549999999999997</v>
      </c>
      <c r="AH76" s="40">
        <f t="shared" si="297"/>
        <v>2.5999999999999996</v>
      </c>
      <c r="AI76" s="40">
        <f t="shared" si="297"/>
        <v>6.6749999999999998</v>
      </c>
      <c r="AJ76" s="40">
        <f t="shared" si="297"/>
        <v>10.75</v>
      </c>
      <c r="AK76" s="40">
        <f t="shared" si="297"/>
        <v>14.824999999999999</v>
      </c>
      <c r="AL76" s="40">
        <f t="shared" si="297"/>
        <v>18.899999999999999</v>
      </c>
      <c r="AM76" s="40">
        <f t="shared" si="297"/>
        <v>22.975000000000001</v>
      </c>
      <c r="AN76" s="40">
        <f t="shared" si="297"/>
        <v>27.05</v>
      </c>
      <c r="AO76" s="40">
        <f t="shared" si="297"/>
        <v>31.125</v>
      </c>
      <c r="AP76" s="40">
        <f t="shared" si="297"/>
        <v>35.200000000000003</v>
      </c>
      <c r="AQ76" s="40">
        <f t="shared" si="297"/>
        <v>39.274999999999999</v>
      </c>
      <c r="AR76" s="40">
        <f t="shared" si="297"/>
        <v>42.987499999999997</v>
      </c>
      <c r="AS76" s="40">
        <f t="shared" si="297"/>
        <v>46.181249999999999</v>
      </c>
      <c r="AT76" s="40">
        <f t="shared" si="297"/>
        <v>49.375</v>
      </c>
      <c r="AU76" s="40">
        <f t="shared" si="297"/>
        <v>52.568750000000001</v>
      </c>
      <c r="AV76" s="40">
        <f t="shared" si="297"/>
        <v>55.762500000000003</v>
      </c>
      <c r="AW76" s="40">
        <f t="shared" si="297"/>
        <v>58.956249999999997</v>
      </c>
      <c r="AX76" s="40">
        <f t="shared" si="297"/>
        <v>62.150000000000006</v>
      </c>
      <c r="AY76" s="40">
        <f t="shared" si="297"/>
        <v>65.34375</v>
      </c>
      <c r="AZ76" s="40">
        <f t="shared" si="297"/>
        <v>68.537499999999994</v>
      </c>
      <c r="BA76" s="40">
        <f t="shared" si="297"/>
        <v>71.731250000000003</v>
      </c>
      <c r="BB76" s="40">
        <f t="shared" si="297"/>
        <v>74.924999999999997</v>
      </c>
      <c r="BC76" s="40">
        <f t="shared" si="297"/>
        <v>78.118750000000006</v>
      </c>
      <c r="BD76" s="40">
        <f t="shared" si="297"/>
        <v>81.3125</v>
      </c>
      <c r="BE76" s="40">
        <f t="shared" si="297"/>
        <v>84.506249999999994</v>
      </c>
      <c r="BF76" s="40">
        <f t="shared" si="297"/>
        <v>87.7</v>
      </c>
      <c r="BG76" s="40">
        <f t="shared" si="297"/>
        <v>90.893749999999997</v>
      </c>
      <c r="BH76" s="40">
        <f t="shared" si="297"/>
        <v>94.087500000000006</v>
      </c>
      <c r="BI76" s="40">
        <f t="shared" si="297"/>
        <v>97.28125</v>
      </c>
      <c r="BJ76" s="40">
        <f t="shared" si="297"/>
        <v>100.47499999999999</v>
      </c>
      <c r="BK76" s="40">
        <f t="shared" si="297"/>
        <v>103.66875</v>
      </c>
      <c r="BL76" s="40">
        <f t="shared" si="297"/>
        <v>106.86250000000001</v>
      </c>
    </row>
    <row r="77" spans="6:64" x14ac:dyDescent="0.3">
      <c r="Z77">
        <f>IF(D16="Yes",1,0)</f>
        <v>1</v>
      </c>
      <c r="AA77" s="4" t="s">
        <v>34</v>
      </c>
      <c r="AB77" s="40">
        <f t="shared" ref="AB77:BL77" si="298">-AB76*$D$14</f>
        <v>1.358125</v>
      </c>
      <c r="AC77" s="40">
        <f t="shared" si="298"/>
        <v>1.0996874999999999</v>
      </c>
      <c r="AD77" s="40">
        <f t="shared" si="298"/>
        <v>0.84125000000000005</v>
      </c>
      <c r="AE77" s="40">
        <f t="shared" si="298"/>
        <v>0.58281249999999996</v>
      </c>
      <c r="AF77" s="40">
        <f t="shared" si="298"/>
        <v>0.32437499999999997</v>
      </c>
      <c r="AG77" s="40">
        <f t="shared" si="298"/>
        <v>6.5937499999999982E-2</v>
      </c>
      <c r="AH77" s="40">
        <f t="shared" si="298"/>
        <v>-0.16249999999999998</v>
      </c>
      <c r="AI77" s="40">
        <f t="shared" si="298"/>
        <v>-0.41718749999999999</v>
      </c>
      <c r="AJ77" s="40">
        <f t="shared" si="298"/>
        <v>-0.671875</v>
      </c>
      <c r="AK77" s="40">
        <f t="shared" si="298"/>
        <v>-0.92656249999999996</v>
      </c>
      <c r="AL77" s="40">
        <f t="shared" si="298"/>
        <v>-1.1812499999999999</v>
      </c>
      <c r="AM77" s="40">
        <f t="shared" si="298"/>
        <v>-1.4359375000000001</v>
      </c>
      <c r="AN77" s="40">
        <f t="shared" si="298"/>
        <v>-1.690625</v>
      </c>
      <c r="AO77" s="40">
        <f t="shared" si="298"/>
        <v>-1.9453125</v>
      </c>
      <c r="AP77" s="40">
        <f t="shared" si="298"/>
        <v>-2.2000000000000002</v>
      </c>
      <c r="AQ77" s="40">
        <f t="shared" si="298"/>
        <v>-2.4546874999999999</v>
      </c>
      <c r="AR77" s="40">
        <f t="shared" si="298"/>
        <v>-2.6867187499999998</v>
      </c>
      <c r="AS77" s="40">
        <f t="shared" si="298"/>
        <v>-2.8863281249999999</v>
      </c>
      <c r="AT77" s="40">
        <f t="shared" si="298"/>
        <v>-3.0859375</v>
      </c>
      <c r="AU77" s="40">
        <f t="shared" si="298"/>
        <v>-3.2855468750000001</v>
      </c>
      <c r="AV77" s="40">
        <f t="shared" si="298"/>
        <v>-3.4851562500000002</v>
      </c>
      <c r="AW77" s="40">
        <f t="shared" si="298"/>
        <v>-3.6847656249999998</v>
      </c>
      <c r="AX77" s="40">
        <f t="shared" si="298"/>
        <v>-3.8843750000000004</v>
      </c>
      <c r="AY77" s="40">
        <f t="shared" si="298"/>
        <v>-4.083984375</v>
      </c>
      <c r="AZ77" s="40">
        <f t="shared" si="298"/>
        <v>-4.2835937499999996</v>
      </c>
      <c r="BA77" s="40">
        <f t="shared" si="298"/>
        <v>-4.4832031250000002</v>
      </c>
      <c r="BB77" s="40">
        <f t="shared" si="298"/>
        <v>-4.6828124999999998</v>
      </c>
      <c r="BC77" s="40">
        <f t="shared" si="298"/>
        <v>-4.8824218750000004</v>
      </c>
      <c r="BD77" s="40">
        <f t="shared" si="298"/>
        <v>-5.08203125</v>
      </c>
      <c r="BE77" s="40">
        <f t="shared" si="298"/>
        <v>-5.2816406249999996</v>
      </c>
      <c r="BF77" s="40">
        <f t="shared" si="298"/>
        <v>-5.4812500000000002</v>
      </c>
      <c r="BG77" s="40">
        <f t="shared" si="298"/>
        <v>-5.6808593749999998</v>
      </c>
      <c r="BH77" s="40">
        <f t="shared" si="298"/>
        <v>-5.8804687500000004</v>
      </c>
      <c r="BI77" s="40">
        <f t="shared" si="298"/>
        <v>-6.080078125</v>
      </c>
      <c r="BJ77" s="40">
        <f t="shared" si="298"/>
        <v>-6.2796874999999996</v>
      </c>
      <c r="BK77" s="40">
        <f t="shared" si="298"/>
        <v>-6.4792968750000002</v>
      </c>
      <c r="BL77" s="40">
        <f t="shared" si="298"/>
        <v>-6.6789062500000007</v>
      </c>
    </row>
    <row r="78" spans="6:64" x14ac:dyDescent="0.3">
      <c r="AA78" s="12" t="s">
        <v>35</v>
      </c>
      <c r="AB78" s="40">
        <f>AB76+AB77</f>
        <v>-20.371874999999999</v>
      </c>
      <c r="AC78" s="40">
        <f t="shared" ref="AC78:BL78" si="299">AC76+AC77</f>
        <v>-16.495312499999997</v>
      </c>
      <c r="AD78" s="40">
        <f t="shared" si="299"/>
        <v>-12.61875</v>
      </c>
      <c r="AE78" s="40">
        <f t="shared" si="299"/>
        <v>-8.7421875</v>
      </c>
      <c r="AF78" s="40">
        <f t="shared" si="299"/>
        <v>-4.8656249999999996</v>
      </c>
      <c r="AG78" s="40">
        <f t="shared" si="299"/>
        <v>-0.98906249999999973</v>
      </c>
      <c r="AH78" s="40">
        <f t="shared" si="299"/>
        <v>2.4374999999999996</v>
      </c>
      <c r="AI78" s="40">
        <f t="shared" si="299"/>
        <v>6.2578125</v>
      </c>
      <c r="AJ78" s="40">
        <f t="shared" si="299"/>
        <v>10.078125</v>
      </c>
      <c r="AK78" s="40">
        <f t="shared" si="299"/>
        <v>13.8984375</v>
      </c>
      <c r="AL78" s="40">
        <f t="shared" si="299"/>
        <v>17.71875</v>
      </c>
      <c r="AM78" s="40">
        <f t="shared" si="299"/>
        <v>21.5390625</v>
      </c>
      <c r="AN78" s="40">
        <f t="shared" si="299"/>
        <v>25.359375</v>
      </c>
      <c r="AO78" s="40">
        <f t="shared" si="299"/>
        <v>29.1796875</v>
      </c>
      <c r="AP78" s="40">
        <f t="shared" si="299"/>
        <v>33</v>
      </c>
      <c r="AQ78" s="40">
        <f t="shared" si="299"/>
        <v>36.8203125</v>
      </c>
      <c r="AR78" s="40">
        <f t="shared" si="299"/>
        <v>40.30078125</v>
      </c>
      <c r="AS78" s="40">
        <f t="shared" si="299"/>
        <v>43.294921875</v>
      </c>
      <c r="AT78" s="40">
        <f t="shared" si="299"/>
        <v>46.2890625</v>
      </c>
      <c r="AU78" s="40">
        <f t="shared" si="299"/>
        <v>49.283203125</v>
      </c>
      <c r="AV78" s="40">
        <f t="shared" si="299"/>
        <v>52.27734375</v>
      </c>
      <c r="AW78" s="40">
        <f t="shared" si="299"/>
        <v>55.271484375</v>
      </c>
      <c r="AX78" s="40">
        <f t="shared" si="299"/>
        <v>58.265625000000007</v>
      </c>
      <c r="AY78" s="40">
        <f t="shared" si="299"/>
        <v>61.259765625</v>
      </c>
      <c r="AZ78" s="40">
        <f t="shared" si="299"/>
        <v>64.25390625</v>
      </c>
      <c r="BA78" s="40">
        <f t="shared" si="299"/>
        <v>67.248046875</v>
      </c>
      <c r="BB78" s="40">
        <f t="shared" si="299"/>
        <v>70.2421875</v>
      </c>
      <c r="BC78" s="40">
        <f t="shared" si="299"/>
        <v>73.236328125</v>
      </c>
      <c r="BD78" s="40">
        <f t="shared" si="299"/>
        <v>76.23046875</v>
      </c>
      <c r="BE78" s="40">
        <f t="shared" si="299"/>
        <v>79.224609375</v>
      </c>
      <c r="BF78" s="40">
        <f t="shared" si="299"/>
        <v>82.21875</v>
      </c>
      <c r="BG78" s="40">
        <f t="shared" si="299"/>
        <v>85.212890625</v>
      </c>
      <c r="BH78" s="40">
        <f t="shared" si="299"/>
        <v>88.20703125</v>
      </c>
      <c r="BI78" s="40">
        <f t="shared" si="299"/>
        <v>91.201171875</v>
      </c>
      <c r="BJ78" s="40">
        <f t="shared" si="299"/>
        <v>94.1953125</v>
      </c>
      <c r="BK78" s="40">
        <f t="shared" si="299"/>
        <v>97.189453125</v>
      </c>
      <c r="BL78" s="40">
        <f t="shared" si="299"/>
        <v>100.18359375000001</v>
      </c>
    </row>
    <row r="79" spans="6:64" x14ac:dyDescent="0.3">
      <c r="AA79" s="4" t="s">
        <v>2</v>
      </c>
      <c r="AB79" s="40">
        <f t="shared" ref="AB79:BL79" si="300">-AB78*$D$15</f>
        <v>7.1301562499999989</v>
      </c>
      <c r="AC79" s="40">
        <f t="shared" si="300"/>
        <v>5.7733593749999983</v>
      </c>
      <c r="AD79" s="40">
        <f t="shared" si="300"/>
        <v>4.4165624999999995</v>
      </c>
      <c r="AE79" s="40">
        <f t="shared" si="300"/>
        <v>3.0597656249999998</v>
      </c>
      <c r="AF79" s="40">
        <f t="shared" si="300"/>
        <v>1.7029687499999997</v>
      </c>
      <c r="AG79" s="40">
        <f t="shared" si="300"/>
        <v>0.34617187499999991</v>
      </c>
      <c r="AH79" s="40">
        <f t="shared" si="300"/>
        <v>-0.8531249999999998</v>
      </c>
      <c r="AI79" s="40">
        <f t="shared" si="300"/>
        <v>-2.1902343749999997</v>
      </c>
      <c r="AJ79" s="40">
        <f t="shared" si="300"/>
        <v>-3.5273437499999996</v>
      </c>
      <c r="AK79" s="40">
        <f t="shared" si="300"/>
        <v>-4.8644531249999998</v>
      </c>
      <c r="AL79" s="40">
        <f t="shared" si="300"/>
        <v>-6.2015624999999996</v>
      </c>
      <c r="AM79" s="40">
        <f t="shared" si="300"/>
        <v>-7.5386718749999995</v>
      </c>
      <c r="AN79" s="40">
        <f t="shared" si="300"/>
        <v>-8.8757812499999993</v>
      </c>
      <c r="AO79" s="40">
        <f t="shared" si="300"/>
        <v>-10.212890625</v>
      </c>
      <c r="AP79" s="40">
        <f t="shared" si="300"/>
        <v>-11.549999999999999</v>
      </c>
      <c r="AQ79" s="40">
        <f t="shared" si="300"/>
        <v>-12.887109375</v>
      </c>
      <c r="AR79" s="40">
        <f t="shared" si="300"/>
        <v>-14.105273437499999</v>
      </c>
      <c r="AS79" s="40">
        <f t="shared" si="300"/>
        <v>-15.15322265625</v>
      </c>
      <c r="AT79" s="40">
        <f t="shared" si="300"/>
        <v>-16.201171875</v>
      </c>
      <c r="AU79" s="40">
        <f t="shared" si="300"/>
        <v>-17.249121093749999</v>
      </c>
      <c r="AV79" s="40">
        <f t="shared" si="300"/>
        <v>-18.297070312499997</v>
      </c>
      <c r="AW79" s="40">
        <f t="shared" si="300"/>
        <v>-19.345019531249999</v>
      </c>
      <c r="AX79" s="40">
        <f t="shared" si="300"/>
        <v>-20.392968750000001</v>
      </c>
      <c r="AY79" s="40">
        <f t="shared" si="300"/>
        <v>-21.44091796875</v>
      </c>
      <c r="AZ79" s="40">
        <f t="shared" si="300"/>
        <v>-22.488867187499999</v>
      </c>
      <c r="BA79" s="40">
        <f t="shared" si="300"/>
        <v>-23.536816406249997</v>
      </c>
      <c r="BB79" s="40">
        <f t="shared" si="300"/>
        <v>-24.584765624999999</v>
      </c>
      <c r="BC79" s="40">
        <f t="shared" si="300"/>
        <v>-25.632714843749998</v>
      </c>
      <c r="BD79" s="40">
        <f t="shared" si="300"/>
        <v>-26.6806640625</v>
      </c>
      <c r="BE79" s="40">
        <f t="shared" si="300"/>
        <v>-27.728613281249999</v>
      </c>
      <c r="BF79" s="40">
        <f t="shared" si="300"/>
        <v>-28.776562499999997</v>
      </c>
      <c r="BG79" s="40">
        <f t="shared" si="300"/>
        <v>-29.824511718749999</v>
      </c>
      <c r="BH79" s="40">
        <f t="shared" si="300"/>
        <v>-30.872460937499998</v>
      </c>
      <c r="BI79" s="40">
        <f t="shared" si="300"/>
        <v>-31.920410156249996</v>
      </c>
      <c r="BJ79" s="40">
        <f t="shared" si="300"/>
        <v>-32.968359374999999</v>
      </c>
      <c r="BK79" s="40">
        <f t="shared" si="300"/>
        <v>-34.016308593749997</v>
      </c>
      <c r="BL79" s="40">
        <f t="shared" si="300"/>
        <v>-35.064257812500003</v>
      </c>
    </row>
    <row r="80" spans="6:64" x14ac:dyDescent="0.3">
      <c r="AA80" s="4" t="s">
        <v>36</v>
      </c>
      <c r="AB80" s="40">
        <f>AB78+AB79</f>
        <v>-13.24171875</v>
      </c>
      <c r="AC80" s="40">
        <f t="shared" ref="AC80:BL80" si="301">AC78+AC79</f>
        <v>-10.721953124999999</v>
      </c>
      <c r="AD80" s="40">
        <f t="shared" si="301"/>
        <v>-8.2021875000000009</v>
      </c>
      <c r="AE80" s="40">
        <f t="shared" si="301"/>
        <v>-5.6824218750000002</v>
      </c>
      <c r="AF80" s="40">
        <f t="shared" si="301"/>
        <v>-3.1626562499999999</v>
      </c>
      <c r="AG80" s="40">
        <f t="shared" si="301"/>
        <v>-0.64289062499999983</v>
      </c>
      <c r="AH80" s="40">
        <f t="shared" si="301"/>
        <v>1.5843749999999996</v>
      </c>
      <c r="AI80" s="40">
        <f t="shared" si="301"/>
        <v>4.0675781250000007</v>
      </c>
      <c r="AJ80" s="40">
        <f t="shared" si="301"/>
        <v>6.55078125</v>
      </c>
      <c r="AK80" s="40">
        <f t="shared" si="301"/>
        <v>9.0339843749999993</v>
      </c>
      <c r="AL80" s="40">
        <f t="shared" si="301"/>
        <v>11.5171875</v>
      </c>
      <c r="AM80" s="40">
        <f t="shared" si="301"/>
        <v>14.000390625000001</v>
      </c>
      <c r="AN80" s="40">
        <f t="shared" si="301"/>
        <v>16.483593750000001</v>
      </c>
      <c r="AO80" s="40">
        <f t="shared" si="301"/>
        <v>18.966796875</v>
      </c>
      <c r="AP80" s="40">
        <f t="shared" si="301"/>
        <v>21.450000000000003</v>
      </c>
      <c r="AQ80" s="40">
        <f t="shared" si="301"/>
        <v>23.933203124999999</v>
      </c>
      <c r="AR80" s="40">
        <f t="shared" si="301"/>
        <v>26.195507812500001</v>
      </c>
      <c r="AS80" s="40">
        <f t="shared" si="301"/>
        <v>28.141699218749999</v>
      </c>
      <c r="AT80" s="40">
        <f t="shared" si="301"/>
        <v>30.087890625</v>
      </c>
      <c r="AU80" s="40">
        <f t="shared" si="301"/>
        <v>32.034082031250001</v>
      </c>
      <c r="AV80" s="40">
        <f t="shared" si="301"/>
        <v>33.980273437500003</v>
      </c>
      <c r="AW80" s="40">
        <f t="shared" si="301"/>
        <v>35.926464843749997</v>
      </c>
      <c r="AX80" s="40">
        <f t="shared" si="301"/>
        <v>37.872656250000006</v>
      </c>
      <c r="AY80" s="40">
        <f t="shared" si="301"/>
        <v>39.81884765625</v>
      </c>
      <c r="AZ80" s="40">
        <f t="shared" si="301"/>
        <v>41.765039062500001</v>
      </c>
      <c r="BA80" s="40">
        <f t="shared" si="301"/>
        <v>43.711230468750003</v>
      </c>
      <c r="BB80" s="40">
        <f t="shared" si="301"/>
        <v>45.657421874999997</v>
      </c>
      <c r="BC80" s="40">
        <f t="shared" si="301"/>
        <v>47.603613281250006</v>
      </c>
      <c r="BD80" s="40">
        <f t="shared" si="301"/>
        <v>49.5498046875</v>
      </c>
      <c r="BE80" s="40">
        <f t="shared" si="301"/>
        <v>51.495996093750001</v>
      </c>
      <c r="BF80" s="40">
        <f t="shared" si="301"/>
        <v>53.442187500000003</v>
      </c>
      <c r="BG80" s="40">
        <f t="shared" si="301"/>
        <v>55.388378906249997</v>
      </c>
      <c r="BH80" s="40">
        <f t="shared" si="301"/>
        <v>57.334570312500006</v>
      </c>
      <c r="BI80" s="40">
        <f t="shared" si="301"/>
        <v>59.28076171875</v>
      </c>
      <c r="BJ80" s="40">
        <f t="shared" si="301"/>
        <v>61.226953125000001</v>
      </c>
      <c r="BK80" s="40">
        <f t="shared" si="301"/>
        <v>63.173144531250003</v>
      </c>
      <c r="BL80" s="40">
        <f t="shared" si="301"/>
        <v>65.119335937500011</v>
      </c>
    </row>
    <row r="81" spans="27:64" x14ac:dyDescent="0.3"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27:64" x14ac:dyDescent="0.3">
      <c r="AA82" s="4" t="s">
        <v>45</v>
      </c>
      <c r="AB82" s="40">
        <f>-1*(AB65+AB69)</f>
        <v>40</v>
      </c>
      <c r="AC82" s="40">
        <f t="shared" ref="AC82:BL82" si="302">-1*(AC65+AC69)</f>
        <v>40</v>
      </c>
      <c r="AD82" s="40">
        <f t="shared" si="302"/>
        <v>40</v>
      </c>
      <c r="AE82" s="40">
        <f t="shared" si="302"/>
        <v>40</v>
      </c>
      <c r="AF82" s="40">
        <f t="shared" si="302"/>
        <v>40</v>
      </c>
      <c r="AG82" s="40">
        <f t="shared" si="302"/>
        <v>40</v>
      </c>
      <c r="AH82" s="40">
        <f t="shared" si="302"/>
        <v>40</v>
      </c>
      <c r="AI82" s="40">
        <f t="shared" si="302"/>
        <v>40</v>
      </c>
      <c r="AJ82" s="40">
        <f t="shared" si="302"/>
        <v>40</v>
      </c>
      <c r="AK82" s="40">
        <f t="shared" si="302"/>
        <v>40</v>
      </c>
      <c r="AL82" s="40">
        <f t="shared" si="302"/>
        <v>40</v>
      </c>
      <c r="AM82" s="40">
        <f t="shared" si="302"/>
        <v>40</v>
      </c>
      <c r="AN82" s="40">
        <f t="shared" si="302"/>
        <v>40</v>
      </c>
      <c r="AO82" s="40">
        <f t="shared" si="302"/>
        <v>40</v>
      </c>
      <c r="AP82" s="40">
        <f t="shared" si="302"/>
        <v>40</v>
      </c>
      <c r="AQ82" s="40">
        <f t="shared" si="302"/>
        <v>40</v>
      </c>
      <c r="AR82" s="40">
        <f t="shared" si="302"/>
        <v>40</v>
      </c>
      <c r="AS82" s="40">
        <f t="shared" si="302"/>
        <v>40</v>
      </c>
      <c r="AT82" s="40">
        <f t="shared" si="302"/>
        <v>40</v>
      </c>
      <c r="AU82" s="40">
        <f t="shared" si="302"/>
        <v>40</v>
      </c>
      <c r="AV82" s="40">
        <f t="shared" si="302"/>
        <v>40</v>
      </c>
      <c r="AW82" s="40">
        <f t="shared" si="302"/>
        <v>40</v>
      </c>
      <c r="AX82" s="40">
        <f t="shared" si="302"/>
        <v>40</v>
      </c>
      <c r="AY82" s="40">
        <f t="shared" si="302"/>
        <v>40</v>
      </c>
      <c r="AZ82" s="40">
        <f t="shared" si="302"/>
        <v>40</v>
      </c>
      <c r="BA82" s="40">
        <f t="shared" si="302"/>
        <v>40</v>
      </c>
      <c r="BB82" s="40">
        <f t="shared" si="302"/>
        <v>40</v>
      </c>
      <c r="BC82" s="40">
        <f t="shared" si="302"/>
        <v>40</v>
      </c>
      <c r="BD82" s="40">
        <f t="shared" si="302"/>
        <v>40</v>
      </c>
      <c r="BE82" s="40">
        <f t="shared" si="302"/>
        <v>40</v>
      </c>
      <c r="BF82" s="40">
        <f t="shared" si="302"/>
        <v>40</v>
      </c>
      <c r="BG82" s="40">
        <f t="shared" si="302"/>
        <v>40</v>
      </c>
      <c r="BH82" s="40">
        <f t="shared" si="302"/>
        <v>40</v>
      </c>
      <c r="BI82" s="40">
        <f t="shared" si="302"/>
        <v>40</v>
      </c>
      <c r="BJ82" s="40">
        <f t="shared" si="302"/>
        <v>40</v>
      </c>
      <c r="BK82" s="40">
        <f t="shared" si="302"/>
        <v>40</v>
      </c>
      <c r="BL82" s="40">
        <f t="shared" si="302"/>
        <v>40</v>
      </c>
    </row>
    <row r="83" spans="27:64" x14ac:dyDescent="0.3">
      <c r="AA83" s="4" t="s">
        <v>37</v>
      </c>
      <c r="AB83" s="40">
        <f>-1*(AB67+AB75+AB77)</f>
        <v>0.37187499999999996</v>
      </c>
      <c r="AC83" s="40">
        <f t="shared" ref="AC83:BL83" si="303">-1*(AC67+AC75+AC77)</f>
        <v>1.4953124999999998</v>
      </c>
      <c r="AD83" s="40">
        <f t="shared" si="303"/>
        <v>2.6187499999999999</v>
      </c>
      <c r="AE83" s="40">
        <f t="shared" si="303"/>
        <v>3.7421875</v>
      </c>
      <c r="AF83" s="40">
        <f t="shared" si="303"/>
        <v>4.8656249999999996</v>
      </c>
      <c r="AG83" s="40">
        <f t="shared" si="303"/>
        <v>5.9890624999999993</v>
      </c>
      <c r="AH83" s="40">
        <f t="shared" si="303"/>
        <v>7.5625</v>
      </c>
      <c r="AI83" s="40">
        <f t="shared" si="303"/>
        <v>8.7421875</v>
      </c>
      <c r="AJ83" s="40">
        <f t="shared" si="303"/>
        <v>9.921875</v>
      </c>
      <c r="AK83" s="40">
        <f t="shared" si="303"/>
        <v>11.1015625</v>
      </c>
      <c r="AL83" s="40">
        <f t="shared" si="303"/>
        <v>12.28125</v>
      </c>
      <c r="AM83" s="40">
        <f t="shared" si="303"/>
        <v>13.4609375</v>
      </c>
      <c r="AN83" s="40">
        <f t="shared" si="303"/>
        <v>14.640625</v>
      </c>
      <c r="AO83" s="40">
        <f t="shared" si="303"/>
        <v>15.8203125</v>
      </c>
      <c r="AP83" s="40">
        <f t="shared" si="303"/>
        <v>17</v>
      </c>
      <c r="AQ83" s="40">
        <f t="shared" si="303"/>
        <v>18.1796875</v>
      </c>
      <c r="AR83" s="40">
        <f t="shared" si="303"/>
        <v>19.69921875</v>
      </c>
      <c r="AS83" s="40">
        <f t="shared" si="303"/>
        <v>21.705078125</v>
      </c>
      <c r="AT83" s="40">
        <f t="shared" si="303"/>
        <v>23.7109375</v>
      </c>
      <c r="AU83" s="40">
        <f t="shared" si="303"/>
        <v>25.716796875</v>
      </c>
      <c r="AV83" s="40">
        <f t="shared" si="303"/>
        <v>27.722656249999996</v>
      </c>
      <c r="AW83" s="40">
        <f t="shared" si="303"/>
        <v>29.728515625</v>
      </c>
      <c r="AX83" s="40">
        <f t="shared" si="303"/>
        <v>31.734375</v>
      </c>
      <c r="AY83" s="40">
        <f t="shared" si="303"/>
        <v>33.740234375</v>
      </c>
      <c r="AZ83" s="40">
        <f t="shared" si="303"/>
        <v>35.74609375</v>
      </c>
      <c r="BA83" s="40">
        <f t="shared" si="303"/>
        <v>37.751953125</v>
      </c>
      <c r="BB83" s="40">
        <f t="shared" si="303"/>
        <v>39.7578125</v>
      </c>
      <c r="BC83" s="40">
        <f t="shared" si="303"/>
        <v>41.763671874999993</v>
      </c>
      <c r="BD83" s="40">
        <f t="shared" si="303"/>
        <v>43.76953125</v>
      </c>
      <c r="BE83" s="40">
        <f t="shared" si="303"/>
        <v>45.775390625</v>
      </c>
      <c r="BF83" s="40">
        <f t="shared" si="303"/>
        <v>47.78125</v>
      </c>
      <c r="BG83" s="40">
        <f t="shared" si="303"/>
        <v>49.787109375</v>
      </c>
      <c r="BH83" s="40">
        <f t="shared" si="303"/>
        <v>51.792968749999993</v>
      </c>
      <c r="BI83" s="40">
        <f t="shared" si="303"/>
        <v>53.798828125</v>
      </c>
      <c r="BJ83" s="40">
        <f t="shared" si="303"/>
        <v>55.8046875</v>
      </c>
      <c r="BK83" s="40">
        <f t="shared" si="303"/>
        <v>57.810546875</v>
      </c>
      <c r="BL83" s="40">
        <f t="shared" si="303"/>
        <v>59.81640625</v>
      </c>
    </row>
    <row r="84" spans="27:64" x14ac:dyDescent="0.3">
      <c r="AA84" s="4" t="s">
        <v>38</v>
      </c>
      <c r="AB84" s="40">
        <f>-1*(AB79)</f>
        <v>-7.1301562499999989</v>
      </c>
      <c r="AC84" s="40">
        <f t="shared" ref="AC84:BL84" si="304">-1*(AC79)</f>
        <v>-5.7733593749999983</v>
      </c>
      <c r="AD84" s="40">
        <f t="shared" si="304"/>
        <v>-4.4165624999999995</v>
      </c>
      <c r="AE84" s="40">
        <f t="shared" si="304"/>
        <v>-3.0597656249999998</v>
      </c>
      <c r="AF84" s="40">
        <f t="shared" si="304"/>
        <v>-1.7029687499999997</v>
      </c>
      <c r="AG84" s="40">
        <f t="shared" si="304"/>
        <v>-0.34617187499999991</v>
      </c>
      <c r="AH84" s="40">
        <f t="shared" si="304"/>
        <v>0.8531249999999998</v>
      </c>
      <c r="AI84" s="40">
        <f t="shared" si="304"/>
        <v>2.1902343749999997</v>
      </c>
      <c r="AJ84" s="40">
        <f t="shared" si="304"/>
        <v>3.5273437499999996</v>
      </c>
      <c r="AK84" s="40">
        <f t="shared" si="304"/>
        <v>4.8644531249999998</v>
      </c>
      <c r="AL84" s="40">
        <f t="shared" si="304"/>
        <v>6.2015624999999996</v>
      </c>
      <c r="AM84" s="40">
        <f t="shared" si="304"/>
        <v>7.5386718749999995</v>
      </c>
      <c r="AN84" s="40">
        <f t="shared" si="304"/>
        <v>8.8757812499999993</v>
      </c>
      <c r="AO84" s="40">
        <f t="shared" si="304"/>
        <v>10.212890625</v>
      </c>
      <c r="AP84" s="40">
        <f t="shared" si="304"/>
        <v>11.549999999999999</v>
      </c>
      <c r="AQ84" s="40">
        <f t="shared" si="304"/>
        <v>12.887109375</v>
      </c>
      <c r="AR84" s="40">
        <f t="shared" si="304"/>
        <v>14.105273437499999</v>
      </c>
      <c r="AS84" s="40">
        <f t="shared" si="304"/>
        <v>15.15322265625</v>
      </c>
      <c r="AT84" s="40">
        <f t="shared" si="304"/>
        <v>16.201171875</v>
      </c>
      <c r="AU84" s="40">
        <f t="shared" si="304"/>
        <v>17.249121093749999</v>
      </c>
      <c r="AV84" s="40">
        <f t="shared" si="304"/>
        <v>18.297070312499997</v>
      </c>
      <c r="AW84" s="40">
        <f t="shared" si="304"/>
        <v>19.345019531249999</v>
      </c>
      <c r="AX84" s="40">
        <f t="shared" si="304"/>
        <v>20.392968750000001</v>
      </c>
      <c r="AY84" s="40">
        <f t="shared" si="304"/>
        <v>21.44091796875</v>
      </c>
      <c r="AZ84" s="40">
        <f t="shared" si="304"/>
        <v>22.488867187499999</v>
      </c>
      <c r="BA84" s="40">
        <f t="shared" si="304"/>
        <v>23.536816406249997</v>
      </c>
      <c r="BB84" s="40">
        <f t="shared" si="304"/>
        <v>24.584765624999999</v>
      </c>
      <c r="BC84" s="40">
        <f t="shared" si="304"/>
        <v>25.632714843749998</v>
      </c>
      <c r="BD84" s="40">
        <f t="shared" si="304"/>
        <v>26.6806640625</v>
      </c>
      <c r="BE84" s="40">
        <f t="shared" si="304"/>
        <v>27.728613281249999</v>
      </c>
      <c r="BF84" s="40">
        <f t="shared" si="304"/>
        <v>28.776562499999997</v>
      </c>
      <c r="BG84" s="40">
        <f t="shared" si="304"/>
        <v>29.824511718749999</v>
      </c>
      <c r="BH84" s="40">
        <f t="shared" si="304"/>
        <v>30.872460937499998</v>
      </c>
      <c r="BI84" s="40">
        <f t="shared" si="304"/>
        <v>31.920410156249996</v>
      </c>
      <c r="BJ84" s="40">
        <f t="shared" si="304"/>
        <v>32.968359374999999</v>
      </c>
      <c r="BK84" s="40">
        <f t="shared" si="304"/>
        <v>34.016308593749997</v>
      </c>
      <c r="BL84" s="40">
        <f t="shared" si="304"/>
        <v>35.064257812500003</v>
      </c>
    </row>
    <row r="85" spans="27:64" x14ac:dyDescent="0.3">
      <c r="AA85" s="4" t="s">
        <v>39</v>
      </c>
      <c r="AB85" s="40">
        <f>AB80</f>
        <v>-13.24171875</v>
      </c>
      <c r="AC85" s="40">
        <f t="shared" ref="AC85:BL85" si="305">AC80</f>
        <v>-10.721953124999999</v>
      </c>
      <c r="AD85" s="40">
        <f t="shared" si="305"/>
        <v>-8.2021875000000009</v>
      </c>
      <c r="AE85" s="40">
        <f t="shared" si="305"/>
        <v>-5.6824218750000002</v>
      </c>
      <c r="AF85" s="40">
        <f t="shared" si="305"/>
        <v>-3.1626562499999999</v>
      </c>
      <c r="AG85" s="40">
        <f t="shared" si="305"/>
        <v>-0.64289062499999983</v>
      </c>
      <c r="AH85" s="40">
        <f t="shared" si="305"/>
        <v>1.5843749999999996</v>
      </c>
      <c r="AI85" s="40">
        <f t="shared" si="305"/>
        <v>4.0675781250000007</v>
      </c>
      <c r="AJ85" s="40">
        <f t="shared" si="305"/>
        <v>6.55078125</v>
      </c>
      <c r="AK85" s="40">
        <f t="shared" si="305"/>
        <v>9.0339843749999993</v>
      </c>
      <c r="AL85" s="40">
        <f t="shared" si="305"/>
        <v>11.5171875</v>
      </c>
      <c r="AM85" s="40">
        <f t="shared" si="305"/>
        <v>14.000390625000001</v>
      </c>
      <c r="AN85" s="40">
        <f t="shared" si="305"/>
        <v>16.483593750000001</v>
      </c>
      <c r="AO85" s="40">
        <f t="shared" si="305"/>
        <v>18.966796875</v>
      </c>
      <c r="AP85" s="40">
        <f t="shared" si="305"/>
        <v>21.450000000000003</v>
      </c>
      <c r="AQ85" s="40">
        <f t="shared" si="305"/>
        <v>23.933203124999999</v>
      </c>
      <c r="AR85" s="40">
        <f t="shared" si="305"/>
        <v>26.195507812500001</v>
      </c>
      <c r="AS85" s="40">
        <f t="shared" si="305"/>
        <v>28.141699218749999</v>
      </c>
      <c r="AT85" s="40">
        <f t="shared" si="305"/>
        <v>30.087890625</v>
      </c>
      <c r="AU85" s="40">
        <f t="shared" si="305"/>
        <v>32.034082031250001</v>
      </c>
      <c r="AV85" s="40">
        <f t="shared" si="305"/>
        <v>33.980273437500003</v>
      </c>
      <c r="AW85" s="40">
        <f t="shared" si="305"/>
        <v>35.926464843749997</v>
      </c>
      <c r="AX85" s="40">
        <f t="shared" si="305"/>
        <v>37.872656250000006</v>
      </c>
      <c r="AY85" s="40">
        <f t="shared" si="305"/>
        <v>39.81884765625</v>
      </c>
      <c r="AZ85" s="40">
        <f t="shared" si="305"/>
        <v>41.765039062500001</v>
      </c>
      <c r="BA85" s="40">
        <f t="shared" si="305"/>
        <v>43.711230468750003</v>
      </c>
      <c r="BB85" s="40">
        <f t="shared" si="305"/>
        <v>45.657421874999997</v>
      </c>
      <c r="BC85" s="40">
        <f t="shared" si="305"/>
        <v>47.603613281250006</v>
      </c>
      <c r="BD85" s="40">
        <f t="shared" si="305"/>
        <v>49.5498046875</v>
      </c>
      <c r="BE85" s="40">
        <f t="shared" si="305"/>
        <v>51.495996093750001</v>
      </c>
      <c r="BF85" s="40">
        <f t="shared" si="305"/>
        <v>53.442187500000003</v>
      </c>
      <c r="BG85" s="40">
        <f t="shared" si="305"/>
        <v>55.388378906249997</v>
      </c>
      <c r="BH85" s="40">
        <f t="shared" si="305"/>
        <v>57.334570312500006</v>
      </c>
      <c r="BI85" s="40">
        <f t="shared" si="305"/>
        <v>59.28076171875</v>
      </c>
      <c r="BJ85" s="40">
        <f t="shared" si="305"/>
        <v>61.226953125000001</v>
      </c>
      <c r="BK85" s="40">
        <f t="shared" si="305"/>
        <v>63.173144531250003</v>
      </c>
      <c r="BL85" s="40">
        <f t="shared" si="305"/>
        <v>65.119335937500011</v>
      </c>
    </row>
    <row r="86" spans="27:64" x14ac:dyDescent="0.3">
      <c r="AB86" s="42">
        <f>SUM(AB82:AB85)</f>
        <v>20.000000000000004</v>
      </c>
      <c r="AC86" s="42">
        <f t="shared" ref="AC86:BL86" si="306">SUM(AC82:AC85)</f>
        <v>25</v>
      </c>
      <c r="AD86" s="42">
        <f t="shared" si="306"/>
        <v>30</v>
      </c>
      <c r="AE86" s="42">
        <f t="shared" si="306"/>
        <v>35</v>
      </c>
      <c r="AF86" s="42">
        <f t="shared" si="306"/>
        <v>40.000000000000007</v>
      </c>
      <c r="AG86" s="42">
        <f t="shared" si="306"/>
        <v>45</v>
      </c>
      <c r="AH86" s="42">
        <f t="shared" si="306"/>
        <v>50</v>
      </c>
      <c r="AI86" s="42">
        <f t="shared" si="306"/>
        <v>55</v>
      </c>
      <c r="AJ86" s="42">
        <f t="shared" si="306"/>
        <v>60</v>
      </c>
      <c r="AK86" s="42">
        <f t="shared" si="306"/>
        <v>65</v>
      </c>
      <c r="AL86" s="42">
        <f t="shared" si="306"/>
        <v>70</v>
      </c>
      <c r="AM86" s="42">
        <f t="shared" si="306"/>
        <v>75</v>
      </c>
      <c r="AN86" s="42">
        <f t="shared" si="306"/>
        <v>80</v>
      </c>
      <c r="AO86" s="42">
        <f t="shared" si="306"/>
        <v>85</v>
      </c>
      <c r="AP86" s="42">
        <f t="shared" si="306"/>
        <v>90</v>
      </c>
      <c r="AQ86" s="42">
        <f t="shared" si="306"/>
        <v>95</v>
      </c>
      <c r="AR86" s="42">
        <f t="shared" si="306"/>
        <v>100</v>
      </c>
      <c r="AS86" s="42">
        <f t="shared" si="306"/>
        <v>105</v>
      </c>
      <c r="AT86" s="42">
        <f t="shared" si="306"/>
        <v>110</v>
      </c>
      <c r="AU86" s="42">
        <f t="shared" si="306"/>
        <v>115</v>
      </c>
      <c r="AV86" s="42">
        <f t="shared" si="306"/>
        <v>120</v>
      </c>
      <c r="AW86" s="42">
        <f t="shared" si="306"/>
        <v>125</v>
      </c>
      <c r="AX86" s="42">
        <f t="shared" si="306"/>
        <v>130</v>
      </c>
      <c r="AY86" s="42">
        <f t="shared" si="306"/>
        <v>135</v>
      </c>
      <c r="AZ86" s="42">
        <f t="shared" si="306"/>
        <v>140</v>
      </c>
      <c r="BA86" s="42">
        <f t="shared" si="306"/>
        <v>145</v>
      </c>
      <c r="BB86" s="42">
        <f t="shared" si="306"/>
        <v>150</v>
      </c>
      <c r="BC86" s="42">
        <f t="shared" si="306"/>
        <v>155</v>
      </c>
      <c r="BD86" s="42">
        <f t="shared" si="306"/>
        <v>160</v>
      </c>
      <c r="BE86" s="42">
        <f t="shared" si="306"/>
        <v>165</v>
      </c>
      <c r="BF86" s="42">
        <f t="shared" si="306"/>
        <v>170</v>
      </c>
      <c r="BG86" s="42">
        <f t="shared" si="306"/>
        <v>175</v>
      </c>
      <c r="BH86" s="42">
        <f t="shared" si="306"/>
        <v>180</v>
      </c>
      <c r="BI86" s="42">
        <f t="shared" si="306"/>
        <v>185</v>
      </c>
      <c r="BJ86" s="42">
        <f t="shared" si="306"/>
        <v>190</v>
      </c>
      <c r="BK86" s="42">
        <f t="shared" si="306"/>
        <v>195</v>
      </c>
      <c r="BL86" s="42">
        <f t="shared" si="306"/>
        <v>200</v>
      </c>
    </row>
    <row r="87" spans="27:64" x14ac:dyDescent="0.3">
      <c r="AA87" s="4" t="s">
        <v>40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27:64" x14ac:dyDescent="0.3">
      <c r="AA88" s="4" t="s">
        <v>41</v>
      </c>
      <c r="AB88" s="7">
        <f t="shared" ref="AB88:AC88" si="307">100%-AB89-AB90</f>
        <v>1.3379140624999999</v>
      </c>
      <c r="AC88" s="7">
        <f t="shared" si="307"/>
        <v>1.1711218749999999</v>
      </c>
      <c r="AD88" s="7">
        <f>100%-AD89-AD90</f>
        <v>1.0599270833333332</v>
      </c>
      <c r="AE88" s="7">
        <f t="shared" ref="AE88:BL88" si="308">100%-AE89-AE90</f>
        <v>0.98050223214285714</v>
      </c>
      <c r="AF88" s="7">
        <f t="shared" si="308"/>
        <v>0.92093359375000006</v>
      </c>
      <c r="AG88" s="7">
        <f t="shared" si="308"/>
        <v>0.87460243055555553</v>
      </c>
      <c r="AH88" s="7">
        <f t="shared" si="308"/>
        <v>0.83168750000000002</v>
      </c>
      <c r="AI88" s="7">
        <f t="shared" si="308"/>
        <v>0.80122869318181822</v>
      </c>
      <c r="AJ88" s="7">
        <f t="shared" si="308"/>
        <v>0.77584635416666659</v>
      </c>
      <c r="AK88" s="7">
        <f t="shared" si="308"/>
        <v>0.75436899038461536</v>
      </c>
      <c r="AL88" s="7">
        <f t="shared" si="308"/>
        <v>0.73595982142857141</v>
      </c>
      <c r="AM88" s="7">
        <f t="shared" si="308"/>
        <v>0.72000520833333337</v>
      </c>
      <c r="AN88" s="7">
        <f t="shared" si="308"/>
        <v>0.70604492187500001</v>
      </c>
      <c r="AO88" s="7">
        <f t="shared" si="308"/>
        <v>0.69372702205882353</v>
      </c>
      <c r="AP88" s="7">
        <f t="shared" si="308"/>
        <v>0.68277777777777782</v>
      </c>
      <c r="AQ88" s="7">
        <f t="shared" si="308"/>
        <v>0.67298108552631586</v>
      </c>
      <c r="AR88" s="7">
        <f t="shared" si="308"/>
        <v>0.66195507812499998</v>
      </c>
      <c r="AS88" s="7">
        <f t="shared" si="308"/>
        <v>0.64896856398809533</v>
      </c>
      <c r="AT88" s="7">
        <f t="shared" si="308"/>
        <v>0.63716264204545459</v>
      </c>
      <c r="AU88" s="7">
        <f t="shared" si="308"/>
        <v>0.62638332201086966</v>
      </c>
      <c r="AV88" s="7">
        <f t="shared" si="308"/>
        <v>0.6165022786458334</v>
      </c>
      <c r="AW88" s="7">
        <f t="shared" si="308"/>
        <v>0.60741171874999988</v>
      </c>
      <c r="AX88" s="7">
        <f t="shared" si="308"/>
        <v>0.59902043269230765</v>
      </c>
      <c r="AY88" s="7">
        <f t="shared" si="308"/>
        <v>0.59125072337962958</v>
      </c>
      <c r="AZ88" s="7">
        <f t="shared" si="308"/>
        <v>0.58403599330357148</v>
      </c>
      <c r="BA88" s="7">
        <f t="shared" si="308"/>
        <v>0.57731883081896551</v>
      </c>
      <c r="BB88" s="7">
        <f t="shared" si="308"/>
        <v>0.57104947916666671</v>
      </c>
      <c r="BC88" s="7">
        <f t="shared" si="308"/>
        <v>0.56518460181451624</v>
      </c>
      <c r="BD88" s="7">
        <f t="shared" si="308"/>
        <v>0.55968627929687498</v>
      </c>
      <c r="BE88" s="7">
        <f t="shared" si="308"/>
        <v>0.55452118844696985</v>
      </c>
      <c r="BF88" s="7">
        <f t="shared" si="308"/>
        <v>0.54965992647058837</v>
      </c>
      <c r="BG88" s="7">
        <f t="shared" si="308"/>
        <v>0.54507645089285717</v>
      </c>
      <c r="BH88" s="7">
        <f t="shared" si="308"/>
        <v>0.54074761284722228</v>
      </c>
      <c r="BI88" s="7">
        <f t="shared" si="308"/>
        <v>0.53665276604729728</v>
      </c>
      <c r="BJ88" s="7">
        <f t="shared" si="308"/>
        <v>0.53277343750000006</v>
      </c>
      <c r="BK88" s="7">
        <f t="shared" si="308"/>
        <v>0.52909304887820519</v>
      </c>
      <c r="BL88" s="7">
        <f t="shared" si="308"/>
        <v>0.52559667968750001</v>
      </c>
    </row>
    <row r="89" spans="27:64" x14ac:dyDescent="0.3">
      <c r="AA89" s="4" t="s">
        <v>42</v>
      </c>
      <c r="AB89" s="7">
        <f>AB84/AB64</f>
        <v>-0.35650781249999997</v>
      </c>
      <c r="AC89" s="7">
        <f t="shared" ref="AC89:BL89" si="309">AC84/AC64</f>
        <v>-0.23093437499999994</v>
      </c>
      <c r="AD89" s="7">
        <f t="shared" si="309"/>
        <v>-0.14721874999999998</v>
      </c>
      <c r="AE89" s="7">
        <f t="shared" si="309"/>
        <v>-8.7421874999999996E-2</v>
      </c>
      <c r="AF89" s="7">
        <f t="shared" si="309"/>
        <v>-4.257421874999999E-2</v>
      </c>
      <c r="AG89" s="7">
        <f t="shared" si="309"/>
        <v>-7.6927083333333309E-3</v>
      </c>
      <c r="AH89" s="7">
        <f t="shared" si="309"/>
        <v>1.7062499999999994E-2</v>
      </c>
      <c r="AI89" s="7">
        <f t="shared" si="309"/>
        <v>3.9822443181818178E-2</v>
      </c>
      <c r="AJ89" s="7">
        <f t="shared" si="309"/>
        <v>5.8789062499999996E-2</v>
      </c>
      <c r="AK89" s="7">
        <f t="shared" si="309"/>
        <v>7.4837740384615381E-2</v>
      </c>
      <c r="AL89" s="7">
        <f t="shared" si="309"/>
        <v>8.8593749999999999E-2</v>
      </c>
      <c r="AM89" s="7">
        <f t="shared" si="309"/>
        <v>0.100515625</v>
      </c>
      <c r="AN89" s="7">
        <f t="shared" si="309"/>
        <v>0.11094726562499999</v>
      </c>
      <c r="AO89" s="7">
        <f t="shared" si="309"/>
        <v>0.1201516544117647</v>
      </c>
      <c r="AP89" s="7">
        <f t="shared" si="309"/>
        <v>0.12833333333333333</v>
      </c>
      <c r="AQ89" s="7">
        <f t="shared" si="309"/>
        <v>0.13565378289473684</v>
      </c>
      <c r="AR89" s="7">
        <f t="shared" si="309"/>
        <v>0.14105273437499999</v>
      </c>
      <c r="AS89" s="7">
        <f t="shared" si="309"/>
        <v>0.14431640625</v>
      </c>
      <c r="AT89" s="7">
        <f t="shared" si="309"/>
        <v>0.14728338068181818</v>
      </c>
      <c r="AU89" s="7">
        <f t="shared" si="309"/>
        <v>0.14999235733695651</v>
      </c>
      <c r="AV89" s="7">
        <f t="shared" si="309"/>
        <v>0.15247558593749996</v>
      </c>
      <c r="AW89" s="7">
        <f t="shared" si="309"/>
        <v>0.15476015625</v>
      </c>
      <c r="AX89" s="7">
        <f t="shared" si="309"/>
        <v>0.15686899038461541</v>
      </c>
      <c r="AY89" s="7">
        <f t="shared" si="309"/>
        <v>0.15882161458333333</v>
      </c>
      <c r="AZ89" s="7">
        <f t="shared" si="309"/>
        <v>0.16063476562499998</v>
      </c>
      <c r="BA89" s="7">
        <f t="shared" si="309"/>
        <v>0.16232287176724136</v>
      </c>
      <c r="BB89" s="7">
        <f t="shared" si="309"/>
        <v>0.16389843749999999</v>
      </c>
      <c r="BC89" s="7">
        <f t="shared" si="309"/>
        <v>0.16537235383064514</v>
      </c>
      <c r="BD89" s="7">
        <f t="shared" si="309"/>
        <v>0.16675415039062499</v>
      </c>
      <c r="BE89" s="7">
        <f t="shared" si="309"/>
        <v>0.16805220170454543</v>
      </c>
      <c r="BF89" s="7">
        <f t="shared" si="309"/>
        <v>0.16927389705882351</v>
      </c>
      <c r="BG89" s="7">
        <f t="shared" si="309"/>
        <v>0.17042578124999999</v>
      </c>
      <c r="BH89" s="7">
        <f t="shared" si="309"/>
        <v>0.171513671875</v>
      </c>
      <c r="BI89" s="7">
        <f t="shared" si="309"/>
        <v>0.17254275760135132</v>
      </c>
      <c r="BJ89" s="7">
        <f t="shared" si="309"/>
        <v>0.17351768092105263</v>
      </c>
      <c r="BK89" s="7">
        <f t="shared" si="309"/>
        <v>0.17444260817307691</v>
      </c>
      <c r="BL89" s="7">
        <f t="shared" si="309"/>
        <v>0.17532128906250002</v>
      </c>
    </row>
    <row r="90" spans="27:64" x14ac:dyDescent="0.3">
      <c r="AA90" s="4" t="s">
        <v>43</v>
      </c>
      <c r="AB90" s="2">
        <f>AB83/AB64</f>
        <v>1.8593749999999999E-2</v>
      </c>
      <c r="AC90" s="2">
        <f t="shared" ref="AC90:BL90" si="310">AC83/AC64</f>
        <v>5.9812499999999991E-2</v>
      </c>
      <c r="AD90" s="2">
        <f t="shared" si="310"/>
        <v>8.729166666666667E-2</v>
      </c>
      <c r="AE90" s="2">
        <f t="shared" si="310"/>
        <v>0.10691964285714285</v>
      </c>
      <c r="AF90" s="2">
        <f t="shared" si="310"/>
        <v>0.12164062499999999</v>
      </c>
      <c r="AG90" s="2">
        <f t="shared" si="310"/>
        <v>0.13309027777777777</v>
      </c>
      <c r="AH90" s="2">
        <f t="shared" si="310"/>
        <v>0.15125</v>
      </c>
      <c r="AI90" s="2">
        <f t="shared" si="310"/>
        <v>0.15894886363636362</v>
      </c>
      <c r="AJ90" s="2">
        <f t="shared" si="310"/>
        <v>0.16536458333333334</v>
      </c>
      <c r="AK90" s="2">
        <f t="shared" si="310"/>
        <v>0.17079326923076923</v>
      </c>
      <c r="AL90" s="2">
        <f t="shared" si="310"/>
        <v>0.17544642857142856</v>
      </c>
      <c r="AM90" s="2">
        <f t="shared" si="310"/>
        <v>0.17947916666666666</v>
      </c>
      <c r="AN90" s="2">
        <f t="shared" si="310"/>
        <v>0.18300781250000001</v>
      </c>
      <c r="AO90" s="2">
        <f t="shared" si="310"/>
        <v>0.18612132352941177</v>
      </c>
      <c r="AP90" s="2">
        <f t="shared" si="310"/>
        <v>0.18888888888888888</v>
      </c>
      <c r="AQ90" s="2">
        <f t="shared" si="310"/>
        <v>0.19136513157894736</v>
      </c>
      <c r="AR90" s="2">
        <f t="shared" si="310"/>
        <v>0.1969921875</v>
      </c>
      <c r="AS90" s="2">
        <f t="shared" si="310"/>
        <v>0.20671502976190476</v>
      </c>
      <c r="AT90" s="2">
        <f t="shared" si="310"/>
        <v>0.21555397727272727</v>
      </c>
      <c r="AU90" s="2">
        <f t="shared" si="310"/>
        <v>0.22362432065217391</v>
      </c>
      <c r="AV90" s="2">
        <f t="shared" si="310"/>
        <v>0.23102213541666664</v>
      </c>
      <c r="AW90" s="2">
        <f t="shared" si="310"/>
        <v>0.237828125</v>
      </c>
      <c r="AX90" s="2">
        <f t="shared" si="310"/>
        <v>0.24411057692307692</v>
      </c>
      <c r="AY90" s="2">
        <f t="shared" si="310"/>
        <v>0.24992766203703703</v>
      </c>
      <c r="AZ90" s="2">
        <f t="shared" si="310"/>
        <v>0.25532924107142857</v>
      </c>
      <c r="BA90" s="2">
        <f t="shared" si="310"/>
        <v>0.26035829741379313</v>
      </c>
      <c r="BB90" s="2">
        <f t="shared" si="310"/>
        <v>0.26505208333333335</v>
      </c>
      <c r="BC90" s="2">
        <f t="shared" si="310"/>
        <v>0.26944304435483868</v>
      </c>
      <c r="BD90" s="2">
        <f t="shared" si="310"/>
        <v>0.2735595703125</v>
      </c>
      <c r="BE90" s="2">
        <f t="shared" si="310"/>
        <v>0.27742660984848483</v>
      </c>
      <c r="BF90" s="2">
        <f t="shared" si="310"/>
        <v>0.28106617647058824</v>
      </c>
      <c r="BG90" s="2">
        <f t="shared" si="310"/>
        <v>0.28449776785714287</v>
      </c>
      <c r="BH90" s="2">
        <f t="shared" si="310"/>
        <v>0.28773871527777772</v>
      </c>
      <c r="BI90" s="2">
        <f t="shared" si="310"/>
        <v>0.29080447635135137</v>
      </c>
      <c r="BJ90" s="2">
        <f t="shared" si="310"/>
        <v>0.29370888157894737</v>
      </c>
      <c r="BK90" s="2">
        <f t="shared" si="310"/>
        <v>0.29646434294871793</v>
      </c>
      <c r="BL90" s="2">
        <f t="shared" si="310"/>
        <v>0.29908203124999999</v>
      </c>
    </row>
    <row r="92" spans="27:64" x14ac:dyDescent="0.3">
      <c r="AA92" s="4" t="s">
        <v>44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27:64" x14ac:dyDescent="0.3">
      <c r="AA93" s="4" t="s">
        <v>41</v>
      </c>
      <c r="AB93" s="7">
        <f>IF(AB85&lt;0,0,AB85/(AB70-AB67-AB68))</f>
        <v>0</v>
      </c>
      <c r="AC93" s="7">
        <f t="shared" ref="AC93:BL93" si="311">IF(AC85&lt;0,0,AC85/(AC70-AC67-AC68))</f>
        <v>0</v>
      </c>
      <c r="AD93" s="7">
        <f t="shared" si="311"/>
        <v>0</v>
      </c>
      <c r="AE93" s="7">
        <f t="shared" si="311"/>
        <v>0</v>
      </c>
      <c r="AF93" s="7">
        <f t="shared" si="311"/>
        <v>0</v>
      </c>
      <c r="AG93" s="7">
        <f t="shared" si="311"/>
        <v>0</v>
      </c>
      <c r="AH93" s="7">
        <f t="shared" si="311"/>
        <v>0.15843749999999995</v>
      </c>
      <c r="AI93" s="7">
        <f t="shared" si="311"/>
        <v>0.27117187500000006</v>
      </c>
      <c r="AJ93" s="7">
        <f t="shared" si="311"/>
        <v>0.32753906249999998</v>
      </c>
      <c r="AK93" s="7">
        <f t="shared" si="311"/>
        <v>0.36135937499999998</v>
      </c>
      <c r="AL93" s="7">
        <f t="shared" si="311"/>
        <v>0.38390625</v>
      </c>
      <c r="AM93" s="7">
        <f t="shared" si="311"/>
        <v>0.40001116071428577</v>
      </c>
      <c r="AN93" s="7">
        <f t="shared" si="311"/>
        <v>0.41208984375000002</v>
      </c>
      <c r="AO93" s="7">
        <f t="shared" si="311"/>
        <v>0.42148437500000002</v>
      </c>
      <c r="AP93" s="7">
        <f t="shared" si="311"/>
        <v>0.42900000000000005</v>
      </c>
      <c r="AQ93" s="7">
        <f t="shared" si="311"/>
        <v>0.4351491477272727</v>
      </c>
      <c r="AR93" s="7">
        <f t="shared" si="311"/>
        <v>0.43659179687499999</v>
      </c>
      <c r="AS93" s="7">
        <f t="shared" si="311"/>
        <v>0.43294921874999998</v>
      </c>
      <c r="AT93" s="7">
        <f t="shared" si="311"/>
        <v>0.42982700892857145</v>
      </c>
      <c r="AU93" s="7">
        <f t="shared" si="311"/>
        <v>0.42712109375000001</v>
      </c>
      <c r="AV93" s="7">
        <f t="shared" si="311"/>
        <v>0.42475341796875005</v>
      </c>
      <c r="AW93" s="7">
        <f t="shared" si="311"/>
        <v>0.42266429227941171</v>
      </c>
      <c r="AX93" s="7">
        <f t="shared" si="311"/>
        <v>0.42080729166666675</v>
      </c>
      <c r="AY93" s="7">
        <f t="shared" si="311"/>
        <v>0.4191457648026316</v>
      </c>
      <c r="AZ93" s="7">
        <f t="shared" si="311"/>
        <v>0.41765039062500003</v>
      </c>
      <c r="BA93" s="7">
        <f t="shared" si="311"/>
        <v>0.41629743303571431</v>
      </c>
      <c r="BB93" s="7">
        <f t="shared" si="311"/>
        <v>0.41506747159090907</v>
      </c>
      <c r="BC93" s="7">
        <f t="shared" si="311"/>
        <v>0.41394446331521745</v>
      </c>
      <c r="BD93" s="7">
        <f t="shared" si="311"/>
        <v>0.41291503906249999</v>
      </c>
      <c r="BE93" s="7">
        <f t="shared" si="311"/>
        <v>0.41196796875000002</v>
      </c>
      <c r="BF93" s="7">
        <f t="shared" si="311"/>
        <v>0.41109375000000004</v>
      </c>
      <c r="BG93" s="7">
        <f t="shared" si="311"/>
        <v>0.4102842881944444</v>
      </c>
      <c r="BH93" s="7">
        <f t="shared" si="311"/>
        <v>0.40953264508928577</v>
      </c>
      <c r="BI93" s="7">
        <f t="shared" si="311"/>
        <v>0.40883283943965515</v>
      </c>
      <c r="BJ93" s="7">
        <f t="shared" si="311"/>
        <v>0.4081796875</v>
      </c>
      <c r="BK93" s="7">
        <f t="shared" si="311"/>
        <v>0.40756867439516131</v>
      </c>
      <c r="BL93" s="7">
        <f t="shared" si="311"/>
        <v>0.40699584960937507</v>
      </c>
    </row>
    <row r="94" spans="27:64" x14ac:dyDescent="0.3">
      <c r="AA94" s="4" t="s">
        <v>42</v>
      </c>
      <c r="AB94" s="7">
        <f>IF(AB84&lt;0,0,AB84/(AB70-AB67-AB68))</f>
        <v>0</v>
      </c>
      <c r="AC94" s="7">
        <f t="shared" ref="AC94:BL94" si="312">IF(AC84&lt;0,0,AC84/(AC70-AC67-AC68))</f>
        <v>0</v>
      </c>
      <c r="AD94" s="7">
        <f t="shared" si="312"/>
        <v>0</v>
      </c>
      <c r="AE94" s="7">
        <f t="shared" si="312"/>
        <v>0</v>
      </c>
      <c r="AF94" s="7">
        <f t="shared" si="312"/>
        <v>0</v>
      </c>
      <c r="AG94" s="7">
        <f t="shared" si="312"/>
        <v>0</v>
      </c>
      <c r="AH94" s="7">
        <f t="shared" si="312"/>
        <v>8.5312499999999986E-2</v>
      </c>
      <c r="AI94" s="7">
        <f t="shared" si="312"/>
        <v>0.14601562499999998</v>
      </c>
      <c r="AJ94" s="7">
        <f t="shared" si="312"/>
        <v>0.17636718749999997</v>
      </c>
      <c r="AK94" s="7">
        <f t="shared" si="312"/>
        <v>0.19457812499999999</v>
      </c>
      <c r="AL94" s="7">
        <f t="shared" si="312"/>
        <v>0.20671874999999998</v>
      </c>
      <c r="AM94" s="7">
        <f t="shared" si="312"/>
        <v>0.21539062499999997</v>
      </c>
      <c r="AN94" s="7">
        <f t="shared" si="312"/>
        <v>0.22189453124999997</v>
      </c>
      <c r="AO94" s="7">
        <f t="shared" si="312"/>
        <v>0.22695312500000001</v>
      </c>
      <c r="AP94" s="7">
        <f t="shared" si="312"/>
        <v>0.23099999999999998</v>
      </c>
      <c r="AQ94" s="7">
        <f t="shared" si="312"/>
        <v>0.23431107954545455</v>
      </c>
      <c r="AR94" s="7">
        <f t="shared" si="312"/>
        <v>0.23508789062499999</v>
      </c>
      <c r="AS94" s="7">
        <f t="shared" si="312"/>
        <v>0.23312650240384614</v>
      </c>
      <c r="AT94" s="7">
        <f t="shared" si="312"/>
        <v>0.2314453125</v>
      </c>
      <c r="AU94" s="7">
        <f t="shared" si="312"/>
        <v>0.22998828124999998</v>
      </c>
      <c r="AV94" s="7">
        <f t="shared" si="312"/>
        <v>0.22871337890624996</v>
      </c>
      <c r="AW94" s="7">
        <f t="shared" si="312"/>
        <v>0.22758846507352939</v>
      </c>
      <c r="AX94" s="7">
        <f t="shared" si="312"/>
        <v>0.22658854166666667</v>
      </c>
      <c r="AY94" s="7">
        <f t="shared" si="312"/>
        <v>0.22569387335526317</v>
      </c>
      <c r="AZ94" s="7">
        <f t="shared" si="312"/>
        <v>0.22488867187499997</v>
      </c>
      <c r="BA94" s="7">
        <f t="shared" si="312"/>
        <v>0.22416015624999996</v>
      </c>
      <c r="BB94" s="7">
        <f t="shared" si="312"/>
        <v>0.2234978693181818</v>
      </c>
      <c r="BC94" s="7">
        <f t="shared" si="312"/>
        <v>0.22289317255434782</v>
      </c>
      <c r="BD94" s="7">
        <f t="shared" si="312"/>
        <v>0.22233886718750001</v>
      </c>
      <c r="BE94" s="7">
        <f t="shared" si="312"/>
        <v>0.22182890624999999</v>
      </c>
      <c r="BF94" s="7">
        <f t="shared" si="312"/>
        <v>0.22135817307692304</v>
      </c>
      <c r="BG94" s="7">
        <f t="shared" si="312"/>
        <v>0.22092230902777776</v>
      </c>
      <c r="BH94" s="7">
        <f t="shared" si="312"/>
        <v>0.22051757812499997</v>
      </c>
      <c r="BI94" s="7">
        <f t="shared" si="312"/>
        <v>0.22014075969827585</v>
      </c>
      <c r="BJ94" s="7">
        <f t="shared" si="312"/>
        <v>0.21978906249999999</v>
      </c>
      <c r="BK94" s="7">
        <f t="shared" si="312"/>
        <v>0.21946005544354838</v>
      </c>
      <c r="BL94" s="7">
        <f t="shared" si="312"/>
        <v>0.21915161132812502</v>
      </c>
    </row>
    <row r="95" spans="27:64" x14ac:dyDescent="0.3">
      <c r="AA95" s="4" t="s">
        <v>43</v>
      </c>
      <c r="AB95" s="7">
        <f>100%-AB94-AB93</f>
        <v>1</v>
      </c>
      <c r="AC95" s="7">
        <f t="shared" ref="AC95:BL95" si="313">100%-AC94-AC93</f>
        <v>1</v>
      </c>
      <c r="AD95" s="7">
        <f t="shared" si="313"/>
        <v>1</v>
      </c>
      <c r="AE95" s="7">
        <f t="shared" si="313"/>
        <v>1</v>
      </c>
      <c r="AF95" s="7">
        <f t="shared" si="313"/>
        <v>1</v>
      </c>
      <c r="AG95" s="7">
        <f t="shared" si="313"/>
        <v>1</v>
      </c>
      <c r="AH95" s="7">
        <f t="shared" si="313"/>
        <v>0.75625000000000009</v>
      </c>
      <c r="AI95" s="7">
        <f t="shared" si="313"/>
        <v>0.58281249999999996</v>
      </c>
      <c r="AJ95" s="7">
        <f t="shared" si="313"/>
        <v>0.49609375000000011</v>
      </c>
      <c r="AK95" s="7">
        <f t="shared" si="313"/>
        <v>0.44406249999999997</v>
      </c>
      <c r="AL95" s="7">
        <f t="shared" si="313"/>
        <v>0.40937500000000004</v>
      </c>
      <c r="AM95" s="7">
        <f t="shared" si="313"/>
        <v>0.38459821428571428</v>
      </c>
      <c r="AN95" s="7">
        <f t="shared" si="313"/>
        <v>0.36601562499999996</v>
      </c>
      <c r="AO95" s="7">
        <f t="shared" si="313"/>
        <v>0.3515625</v>
      </c>
      <c r="AP95" s="7">
        <f t="shared" si="313"/>
        <v>0.33999999999999997</v>
      </c>
      <c r="AQ95" s="7">
        <f t="shared" si="313"/>
        <v>0.3305397727272727</v>
      </c>
      <c r="AR95" s="7">
        <f t="shared" si="313"/>
        <v>0.32832031249999999</v>
      </c>
      <c r="AS95" s="7">
        <f t="shared" si="313"/>
        <v>0.33392427884615389</v>
      </c>
      <c r="AT95" s="7">
        <f t="shared" si="313"/>
        <v>0.33872767857142855</v>
      </c>
      <c r="AU95" s="7">
        <f t="shared" si="313"/>
        <v>0.34289062499999995</v>
      </c>
      <c r="AV95" s="7">
        <f t="shared" si="313"/>
        <v>0.34653320312499997</v>
      </c>
      <c r="AW95" s="7">
        <f t="shared" si="313"/>
        <v>0.34974724264705892</v>
      </c>
      <c r="AX95" s="7">
        <f t="shared" si="313"/>
        <v>0.35260416666666661</v>
      </c>
      <c r="AY95" s="7">
        <f t="shared" si="313"/>
        <v>0.35516036184210525</v>
      </c>
      <c r="AZ95" s="7">
        <f t="shared" si="313"/>
        <v>0.35746093750000002</v>
      </c>
      <c r="BA95" s="7">
        <f t="shared" si="313"/>
        <v>0.35954241071428572</v>
      </c>
      <c r="BB95" s="7">
        <f t="shared" si="313"/>
        <v>0.36143465909090911</v>
      </c>
      <c r="BC95" s="7">
        <f t="shared" si="313"/>
        <v>0.36316236413043473</v>
      </c>
      <c r="BD95" s="7">
        <f t="shared" si="313"/>
        <v>0.36474609375000006</v>
      </c>
      <c r="BE95" s="7">
        <f t="shared" si="313"/>
        <v>0.36620312500000002</v>
      </c>
      <c r="BF95" s="7">
        <f t="shared" si="313"/>
        <v>0.36754807692307689</v>
      </c>
      <c r="BG95" s="7">
        <f t="shared" si="313"/>
        <v>0.36879340277777783</v>
      </c>
      <c r="BH95" s="7">
        <f t="shared" si="313"/>
        <v>0.36994977678571428</v>
      </c>
      <c r="BI95" s="7">
        <f t="shared" si="313"/>
        <v>0.37102640086206901</v>
      </c>
      <c r="BJ95" s="7">
        <f t="shared" si="313"/>
        <v>0.37203125000000004</v>
      </c>
      <c r="BK95" s="7">
        <f t="shared" si="313"/>
        <v>0.37297127016129028</v>
      </c>
      <c r="BL95" s="7">
        <f t="shared" si="313"/>
        <v>0.37385253906249993</v>
      </c>
    </row>
    <row r="97" spans="27:64" x14ac:dyDescent="0.3">
      <c r="AA97" s="4" t="s">
        <v>46</v>
      </c>
      <c r="AB97" s="7">
        <f>MIN(IF(AB70&lt;0,100%*$Z$77,-AB75/AB70),100%)</f>
        <v>1</v>
      </c>
      <c r="AC97" s="7">
        <f t="shared" ref="AC97:BL97" si="314">MIN(IF(AC70&lt;0,100%*$Z$77,-AC75/AC70),100%)</f>
        <v>1</v>
      </c>
      <c r="AD97" s="7">
        <f t="shared" si="314"/>
        <v>1</v>
      </c>
      <c r="AE97" s="7">
        <f t="shared" si="314"/>
        <v>1</v>
      </c>
      <c r="AF97" s="7">
        <f t="shared" si="314"/>
        <v>1</v>
      </c>
      <c r="AG97" s="7">
        <f t="shared" si="314"/>
        <v>1</v>
      </c>
      <c r="AH97" s="7">
        <f t="shared" si="314"/>
        <v>1</v>
      </c>
      <c r="AI97" s="7">
        <f t="shared" si="314"/>
        <v>1</v>
      </c>
      <c r="AJ97" s="7">
        <f t="shared" si="314"/>
        <v>0.8</v>
      </c>
      <c r="AK97" s="7">
        <f t="shared" si="314"/>
        <v>0.46315789473684216</v>
      </c>
      <c r="AL97" s="7">
        <f t="shared" si="314"/>
        <v>0.34285714285714286</v>
      </c>
      <c r="AM97" s="7">
        <f t="shared" si="314"/>
        <v>0.2810810810810811</v>
      </c>
      <c r="AN97" s="7">
        <f t="shared" si="314"/>
        <v>0.24347826086956523</v>
      </c>
      <c r="AO97" s="7">
        <f t="shared" si="314"/>
        <v>0.21818181818181817</v>
      </c>
      <c r="AP97" s="7">
        <f t="shared" si="314"/>
        <v>0.20000000000000004</v>
      </c>
      <c r="AQ97" s="7">
        <f t="shared" si="314"/>
        <v>0.18630136986301371</v>
      </c>
      <c r="AR97" s="7">
        <f t="shared" si="314"/>
        <v>0.18739837398373982</v>
      </c>
      <c r="AS97" s="7">
        <f t="shared" si="314"/>
        <v>0.20347985347985348</v>
      </c>
      <c r="AT97" s="7">
        <f t="shared" si="314"/>
        <v>0.21666666666666667</v>
      </c>
      <c r="AU97" s="7">
        <f t="shared" si="314"/>
        <v>0.22767584097859322</v>
      </c>
      <c r="AV97" s="7">
        <f t="shared" si="314"/>
        <v>0.23700564971751409</v>
      </c>
      <c r="AW97" s="7">
        <f t="shared" si="314"/>
        <v>0.24501312335958003</v>
      </c>
      <c r="AX97" s="7">
        <f t="shared" si="314"/>
        <v>0.25196078431372543</v>
      </c>
      <c r="AY97" s="7">
        <f t="shared" si="314"/>
        <v>0.25804597701149423</v>
      </c>
      <c r="AZ97" s="7">
        <f t="shared" si="314"/>
        <v>0.26341991341991339</v>
      </c>
      <c r="BA97" s="7">
        <f t="shared" si="314"/>
        <v>0.26820040899795494</v>
      </c>
      <c r="BB97" s="7">
        <f t="shared" si="314"/>
        <v>0.27248062015503877</v>
      </c>
      <c r="BC97" s="7">
        <f t="shared" si="314"/>
        <v>0.27633517495395943</v>
      </c>
      <c r="BD97" s="7">
        <f t="shared" si="314"/>
        <v>0.27982456140350875</v>
      </c>
      <c r="BE97" s="7">
        <f t="shared" si="314"/>
        <v>0.28299832495812394</v>
      </c>
      <c r="BF97" s="7">
        <f t="shared" si="314"/>
        <v>0.28589743589743588</v>
      </c>
      <c r="BG97" s="7">
        <f t="shared" si="314"/>
        <v>0.28855606758832564</v>
      </c>
      <c r="BH97" s="7">
        <f t="shared" si="314"/>
        <v>0.29100294985250735</v>
      </c>
      <c r="BI97" s="7">
        <f t="shared" si="314"/>
        <v>0.29326241134751768</v>
      </c>
      <c r="BJ97" s="7">
        <f t="shared" si="314"/>
        <v>0.29535519125683057</v>
      </c>
      <c r="BK97" s="7">
        <f t="shared" si="314"/>
        <v>0.29729907773386033</v>
      </c>
      <c r="BL97" s="7">
        <f t="shared" si="314"/>
        <v>0.29910941475826969</v>
      </c>
    </row>
    <row r="100" spans="27:64" x14ac:dyDescent="0.3">
      <c r="AA100" s="63" t="s">
        <v>45</v>
      </c>
      <c r="AB100" s="64">
        <v>40</v>
      </c>
      <c r="AC100" s="64">
        <v>40</v>
      </c>
      <c r="AD100" s="64">
        <v>40</v>
      </c>
      <c r="AE100" s="64">
        <v>40</v>
      </c>
      <c r="AF100" s="64">
        <v>40</v>
      </c>
      <c r="AG100" s="64">
        <v>40</v>
      </c>
      <c r="AH100" s="64">
        <v>40</v>
      </c>
      <c r="AI100" s="64">
        <v>40</v>
      </c>
      <c r="AJ100" s="64">
        <v>40</v>
      </c>
      <c r="AK100" s="64">
        <v>40</v>
      </c>
      <c r="AL100" s="64">
        <v>40</v>
      </c>
      <c r="AM100" s="64">
        <v>40</v>
      </c>
      <c r="AN100" s="64">
        <v>40</v>
      </c>
      <c r="AO100" s="64">
        <v>40</v>
      </c>
      <c r="AP100" s="64">
        <v>40</v>
      </c>
      <c r="AQ100" s="64">
        <v>40</v>
      </c>
      <c r="AR100" s="64">
        <v>40</v>
      </c>
      <c r="AS100" s="64">
        <v>40</v>
      </c>
      <c r="AT100" s="64">
        <v>40</v>
      </c>
      <c r="AU100" s="64">
        <v>40</v>
      </c>
      <c r="AV100" s="64">
        <v>40</v>
      </c>
      <c r="AW100" s="64">
        <v>40</v>
      </c>
      <c r="AX100" s="64">
        <v>40</v>
      </c>
      <c r="AY100" s="64">
        <v>40</v>
      </c>
      <c r="AZ100" s="64">
        <v>40</v>
      </c>
      <c r="BA100" s="64">
        <v>40</v>
      </c>
      <c r="BB100" s="64">
        <v>40</v>
      </c>
      <c r="BC100" s="64">
        <v>40</v>
      </c>
      <c r="BD100" s="64">
        <v>40</v>
      </c>
      <c r="BE100" s="64">
        <v>40</v>
      </c>
      <c r="BF100" s="64">
        <v>40</v>
      </c>
      <c r="BG100" s="64">
        <v>40</v>
      </c>
      <c r="BH100" s="64">
        <v>40</v>
      </c>
      <c r="BI100" s="64">
        <v>40</v>
      </c>
      <c r="BJ100" s="64">
        <v>40</v>
      </c>
      <c r="BK100" s="64">
        <v>40</v>
      </c>
      <c r="BL100" s="64">
        <v>40</v>
      </c>
    </row>
    <row r="101" spans="27:64" x14ac:dyDescent="0.3">
      <c r="AA101" s="63" t="s">
        <v>37</v>
      </c>
      <c r="AB101" s="64">
        <v>0.37187499999999996</v>
      </c>
      <c r="AC101" s="64">
        <v>1.4953124999999998</v>
      </c>
      <c r="AD101" s="64">
        <v>2.6187499999999999</v>
      </c>
      <c r="AE101" s="64">
        <v>3.7421875</v>
      </c>
      <c r="AF101" s="64">
        <v>4.8656249999999996</v>
      </c>
      <c r="AG101" s="64">
        <v>5.9890624999999993</v>
      </c>
      <c r="AH101" s="64">
        <v>7.5625</v>
      </c>
      <c r="AI101" s="64">
        <v>8.7421875</v>
      </c>
      <c r="AJ101" s="64">
        <v>9.921875</v>
      </c>
      <c r="AK101" s="64">
        <v>11.1015625</v>
      </c>
      <c r="AL101" s="64">
        <v>12.28125</v>
      </c>
      <c r="AM101" s="64">
        <v>13.4609375</v>
      </c>
      <c r="AN101" s="64">
        <v>14.640625</v>
      </c>
      <c r="AO101" s="64">
        <v>15.8203125</v>
      </c>
      <c r="AP101" s="64">
        <v>17</v>
      </c>
      <c r="AQ101" s="64">
        <v>18.1796875</v>
      </c>
      <c r="AR101" s="64">
        <v>19.69921875</v>
      </c>
      <c r="AS101" s="64">
        <v>21.705078125</v>
      </c>
      <c r="AT101" s="64">
        <v>23.7109375</v>
      </c>
      <c r="AU101" s="64">
        <v>25.716796875</v>
      </c>
      <c r="AV101" s="64">
        <v>27.722656249999996</v>
      </c>
      <c r="AW101" s="64">
        <v>29.728515625</v>
      </c>
      <c r="AX101" s="64">
        <v>31.734375</v>
      </c>
      <c r="AY101" s="64">
        <v>33.740234375</v>
      </c>
      <c r="AZ101" s="64">
        <v>35.74609375</v>
      </c>
      <c r="BA101" s="64">
        <v>37.751953125</v>
      </c>
      <c r="BB101" s="64">
        <v>39.7578125</v>
      </c>
      <c r="BC101" s="64">
        <v>41.763671874999993</v>
      </c>
      <c r="BD101" s="64">
        <v>43.76953125</v>
      </c>
      <c r="BE101" s="64">
        <v>45.775390625</v>
      </c>
      <c r="BF101" s="64">
        <v>47.78125</v>
      </c>
      <c r="BG101" s="64">
        <v>49.787109375</v>
      </c>
      <c r="BH101" s="64">
        <v>51.792968749999993</v>
      </c>
      <c r="BI101" s="64">
        <v>53.798828125</v>
      </c>
      <c r="BJ101" s="64">
        <v>55.8046875</v>
      </c>
      <c r="BK101" s="64">
        <v>57.810546875</v>
      </c>
      <c r="BL101" s="64">
        <v>59.81640625</v>
      </c>
    </row>
    <row r="102" spans="27:64" x14ac:dyDescent="0.3">
      <c r="AA102" s="63" t="s">
        <v>38</v>
      </c>
      <c r="AB102" s="65">
        <v>-7.1301562499999989</v>
      </c>
      <c r="AC102" s="64">
        <v>-5.7733593749999983</v>
      </c>
      <c r="AD102" s="64">
        <v>-4.4165624999999995</v>
      </c>
      <c r="AE102" s="64">
        <v>-3.0597656249999998</v>
      </c>
      <c r="AF102" s="64">
        <v>-1.7029687499999997</v>
      </c>
      <c r="AG102" s="64">
        <v>-0.34617187499999991</v>
      </c>
      <c r="AH102" s="64">
        <v>0.8531249999999998</v>
      </c>
      <c r="AI102" s="64">
        <v>2.1902343749999997</v>
      </c>
      <c r="AJ102" s="64">
        <v>3.5273437499999996</v>
      </c>
      <c r="AK102" s="64">
        <v>4.8644531249999998</v>
      </c>
      <c r="AL102" s="64">
        <v>6.2015624999999996</v>
      </c>
      <c r="AM102" s="64">
        <v>7.5386718749999995</v>
      </c>
      <c r="AN102" s="64">
        <v>8.8757812499999993</v>
      </c>
      <c r="AO102" s="64">
        <v>10.212890625</v>
      </c>
      <c r="AP102" s="64">
        <v>11.549999999999999</v>
      </c>
      <c r="AQ102" s="64">
        <v>12.887109375</v>
      </c>
      <c r="AR102" s="64">
        <v>14.105273437499999</v>
      </c>
      <c r="AS102" s="64">
        <v>15.15322265625</v>
      </c>
      <c r="AT102" s="64">
        <v>16.201171875</v>
      </c>
      <c r="AU102" s="64">
        <v>17.249121093749999</v>
      </c>
      <c r="AV102" s="64">
        <v>18.297070312499997</v>
      </c>
      <c r="AW102" s="64">
        <v>19.345019531249999</v>
      </c>
      <c r="AX102" s="64">
        <v>20.392968750000001</v>
      </c>
      <c r="AY102" s="64">
        <v>21.44091796875</v>
      </c>
      <c r="AZ102" s="64">
        <v>22.488867187499999</v>
      </c>
      <c r="BA102" s="64">
        <v>23.536816406249997</v>
      </c>
      <c r="BB102" s="64">
        <v>24.584765624999999</v>
      </c>
      <c r="BC102" s="64">
        <v>25.632714843749998</v>
      </c>
      <c r="BD102" s="64">
        <v>26.6806640625</v>
      </c>
      <c r="BE102" s="64">
        <v>27.728613281249999</v>
      </c>
      <c r="BF102" s="64">
        <v>28.776562499999997</v>
      </c>
      <c r="BG102" s="64">
        <v>29.824511718749999</v>
      </c>
      <c r="BH102" s="64">
        <v>30.872460937499998</v>
      </c>
      <c r="BI102" s="64">
        <v>31.920410156249996</v>
      </c>
      <c r="BJ102" s="64">
        <v>32.968359374999999</v>
      </c>
      <c r="BK102" s="64">
        <v>34.016308593749997</v>
      </c>
      <c r="BL102" s="64">
        <v>35.064257812500003</v>
      </c>
    </row>
    <row r="103" spans="27:64" x14ac:dyDescent="0.3">
      <c r="AA103" s="63" t="s">
        <v>39</v>
      </c>
      <c r="AB103" s="65">
        <v>-13.24171875</v>
      </c>
      <c r="AC103" s="66">
        <v>-10.721953124999999</v>
      </c>
      <c r="AD103" s="66">
        <v>-8.2021875000000009</v>
      </c>
      <c r="AE103" s="66">
        <v>-5.6824218750000002</v>
      </c>
      <c r="AF103" s="66">
        <v>-3.1626562499999999</v>
      </c>
      <c r="AG103" s="66">
        <v>-0.64289062499999983</v>
      </c>
      <c r="AH103" s="66">
        <v>1.5843749999999996</v>
      </c>
      <c r="AI103" s="66">
        <v>4.0675781250000007</v>
      </c>
      <c r="AJ103" s="66">
        <v>6.55078125</v>
      </c>
      <c r="AK103" s="66">
        <v>9.0339843749999993</v>
      </c>
      <c r="AL103" s="66">
        <v>11.5171875</v>
      </c>
      <c r="AM103" s="64">
        <v>14.000390625000001</v>
      </c>
      <c r="AN103" s="64">
        <v>16.483593750000001</v>
      </c>
      <c r="AO103" s="64">
        <v>18.966796875</v>
      </c>
      <c r="AP103" s="64">
        <v>21.450000000000003</v>
      </c>
      <c r="AQ103" s="64">
        <v>23.933203124999999</v>
      </c>
      <c r="AR103" s="64">
        <v>26.195507812500001</v>
      </c>
      <c r="AS103" s="64">
        <v>28.141699218749999</v>
      </c>
      <c r="AT103" s="64">
        <v>30.087890625</v>
      </c>
      <c r="AU103" s="64">
        <v>32.034082031250001</v>
      </c>
      <c r="AV103" s="64">
        <v>33.980273437500003</v>
      </c>
      <c r="AW103" s="64">
        <v>35.926464843749997</v>
      </c>
      <c r="AX103" s="64">
        <v>37.872656250000006</v>
      </c>
      <c r="AY103" s="64">
        <v>39.81884765625</v>
      </c>
      <c r="AZ103" s="64">
        <v>41.765039062500001</v>
      </c>
      <c r="BA103" s="64">
        <v>43.711230468750003</v>
      </c>
      <c r="BB103" s="64">
        <v>45.657421874999997</v>
      </c>
      <c r="BC103" s="64">
        <v>47.603613281250006</v>
      </c>
      <c r="BD103" s="64">
        <v>49.5498046875</v>
      </c>
      <c r="BE103" s="64">
        <v>51.495996093750001</v>
      </c>
      <c r="BF103" s="64">
        <v>53.442187500000003</v>
      </c>
      <c r="BG103" s="64">
        <v>55.388378906249997</v>
      </c>
      <c r="BH103" s="64">
        <v>57.334570312500006</v>
      </c>
      <c r="BI103" s="64">
        <v>59.28076171875</v>
      </c>
      <c r="BJ103" s="64">
        <v>61.226953125000001</v>
      </c>
      <c r="BK103" s="64">
        <v>63.173144531250003</v>
      </c>
      <c r="BL103" s="64">
        <v>65.119335937500011</v>
      </c>
    </row>
    <row r="104" spans="27:64" x14ac:dyDescent="0.3">
      <c r="AA104" s="63"/>
      <c r="AB104" s="65">
        <v>20.000000000000004</v>
      </c>
      <c r="AC104" s="66">
        <v>25</v>
      </c>
      <c r="AD104" s="66">
        <v>30</v>
      </c>
      <c r="AE104" s="66">
        <v>35</v>
      </c>
      <c r="AF104" s="66">
        <v>40.000000000000007</v>
      </c>
      <c r="AG104" s="66">
        <v>45</v>
      </c>
      <c r="AH104" s="66">
        <v>50</v>
      </c>
      <c r="AI104" s="66">
        <v>55</v>
      </c>
      <c r="AJ104" s="66">
        <v>60</v>
      </c>
      <c r="AK104" s="66">
        <v>65</v>
      </c>
      <c r="AL104" s="66">
        <v>70</v>
      </c>
      <c r="AM104" s="64">
        <v>75</v>
      </c>
      <c r="AN104" s="64">
        <v>80</v>
      </c>
      <c r="AO104" s="64">
        <v>85</v>
      </c>
      <c r="AP104" s="64">
        <v>90</v>
      </c>
      <c r="AQ104" s="64">
        <v>95</v>
      </c>
      <c r="AR104" s="64">
        <v>100</v>
      </c>
      <c r="AS104" s="64">
        <v>105</v>
      </c>
      <c r="AT104" s="64">
        <v>110</v>
      </c>
      <c r="AU104" s="64">
        <v>115</v>
      </c>
      <c r="AV104" s="64">
        <v>120</v>
      </c>
      <c r="AW104" s="64">
        <v>125</v>
      </c>
      <c r="AX104" s="64">
        <v>130</v>
      </c>
      <c r="AY104" s="64">
        <v>135</v>
      </c>
      <c r="AZ104" s="64">
        <v>140</v>
      </c>
      <c r="BA104" s="64">
        <v>145</v>
      </c>
      <c r="BB104" s="64">
        <v>150</v>
      </c>
      <c r="BC104" s="64">
        <v>155</v>
      </c>
      <c r="BD104" s="64">
        <v>160</v>
      </c>
      <c r="BE104" s="64">
        <v>165</v>
      </c>
      <c r="BF104" s="64">
        <v>170</v>
      </c>
      <c r="BG104" s="64">
        <v>175</v>
      </c>
      <c r="BH104" s="64">
        <v>180</v>
      </c>
      <c r="BI104" s="64">
        <v>185</v>
      </c>
      <c r="BJ104" s="64">
        <v>190</v>
      </c>
      <c r="BK104" s="64">
        <v>195</v>
      </c>
      <c r="BL104" s="64">
        <v>200</v>
      </c>
    </row>
    <row r="105" spans="27:64" x14ac:dyDescent="0.3">
      <c r="AA105" s="63" t="s">
        <v>40</v>
      </c>
      <c r="AB105" s="67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</row>
    <row r="106" spans="27:64" x14ac:dyDescent="0.3">
      <c r="AA106" s="63" t="s">
        <v>41</v>
      </c>
      <c r="AB106" s="68">
        <v>1.3379140624999999</v>
      </c>
      <c r="AC106" s="68">
        <v>1.1711218749999999</v>
      </c>
      <c r="AD106" s="68">
        <v>1.0599270833333332</v>
      </c>
      <c r="AE106" s="68">
        <v>0.98050223214285714</v>
      </c>
      <c r="AF106" s="68">
        <v>0.92093359375000006</v>
      </c>
      <c r="AG106" s="68">
        <v>0.87460243055555553</v>
      </c>
      <c r="AH106" s="68">
        <v>0.83168750000000002</v>
      </c>
      <c r="AI106" s="68">
        <v>0.80122869318181822</v>
      </c>
      <c r="AJ106" s="68">
        <v>0.77584635416666659</v>
      </c>
      <c r="AK106" s="68">
        <v>0.75436899038461536</v>
      </c>
      <c r="AL106" s="68">
        <v>0.73595982142857141</v>
      </c>
      <c r="AM106" s="68">
        <v>0.72000520833333337</v>
      </c>
      <c r="AN106" s="68">
        <v>0.70604492187500001</v>
      </c>
      <c r="AO106" s="68">
        <v>0.69372702205882353</v>
      </c>
      <c r="AP106" s="68">
        <v>0.68277777777777782</v>
      </c>
      <c r="AQ106" s="68">
        <v>0.67298108552631586</v>
      </c>
      <c r="AR106" s="68">
        <v>0.66195507812499998</v>
      </c>
      <c r="AS106" s="68">
        <v>0.64896856398809533</v>
      </c>
      <c r="AT106" s="68">
        <v>0.63716264204545459</v>
      </c>
      <c r="AU106" s="68">
        <v>0.62638332201086966</v>
      </c>
      <c r="AV106" s="68">
        <v>0.6165022786458334</v>
      </c>
      <c r="AW106" s="68">
        <v>0.60741171874999988</v>
      </c>
      <c r="AX106" s="68">
        <v>0.59902043269230765</v>
      </c>
      <c r="AY106" s="68">
        <v>0.59125072337962958</v>
      </c>
      <c r="AZ106" s="68">
        <v>0.58403599330357148</v>
      </c>
      <c r="BA106" s="68">
        <v>0.57731883081896551</v>
      </c>
      <c r="BB106" s="68">
        <v>0.57104947916666671</v>
      </c>
      <c r="BC106" s="68">
        <v>0.56518460181451624</v>
      </c>
      <c r="BD106" s="68">
        <v>0.55968627929687498</v>
      </c>
      <c r="BE106" s="68">
        <v>0.55452118844696985</v>
      </c>
      <c r="BF106" s="68">
        <v>0.54965992647058837</v>
      </c>
      <c r="BG106" s="68">
        <v>0.54507645089285717</v>
      </c>
      <c r="BH106" s="68">
        <v>0.54074761284722228</v>
      </c>
      <c r="BI106" s="68">
        <v>0.53665276604729728</v>
      </c>
      <c r="BJ106" s="68">
        <v>0.53277343750000006</v>
      </c>
      <c r="BK106" s="68">
        <v>0.52909304887820519</v>
      </c>
      <c r="BL106" s="68">
        <v>0.52559667968750001</v>
      </c>
    </row>
    <row r="107" spans="27:64" x14ac:dyDescent="0.3">
      <c r="AA107" s="63" t="s">
        <v>42</v>
      </c>
      <c r="AB107" s="69">
        <v>-0.35650781249999997</v>
      </c>
      <c r="AC107" s="68">
        <v>-0.23093437499999994</v>
      </c>
      <c r="AD107" s="68">
        <v>-0.14721874999999998</v>
      </c>
      <c r="AE107" s="68">
        <v>-8.7421874999999996E-2</v>
      </c>
      <c r="AF107" s="68">
        <v>-4.257421874999999E-2</v>
      </c>
      <c r="AG107" s="68">
        <v>-7.6927083333333309E-3</v>
      </c>
      <c r="AH107" s="68">
        <v>1.7062499999999994E-2</v>
      </c>
      <c r="AI107" s="68">
        <v>3.9822443181818178E-2</v>
      </c>
      <c r="AJ107" s="68">
        <v>5.8789062499999996E-2</v>
      </c>
      <c r="AK107" s="68">
        <v>7.4837740384615381E-2</v>
      </c>
      <c r="AL107" s="68">
        <v>8.8593749999999999E-2</v>
      </c>
      <c r="AM107" s="68">
        <v>0.100515625</v>
      </c>
      <c r="AN107" s="68">
        <v>0.11094726562499999</v>
      </c>
      <c r="AO107" s="68">
        <v>0.1201516544117647</v>
      </c>
      <c r="AP107" s="68">
        <v>0.12833333333333333</v>
      </c>
      <c r="AQ107" s="68">
        <v>0.13565378289473684</v>
      </c>
      <c r="AR107" s="68">
        <v>0.14105273437499999</v>
      </c>
      <c r="AS107" s="68">
        <v>0.14431640625</v>
      </c>
      <c r="AT107" s="68">
        <v>0.14728338068181818</v>
      </c>
      <c r="AU107" s="68">
        <v>0.14999235733695651</v>
      </c>
      <c r="AV107" s="68">
        <v>0.15247558593749996</v>
      </c>
      <c r="AW107" s="68">
        <v>0.15476015625</v>
      </c>
      <c r="AX107" s="68">
        <v>0.15686899038461541</v>
      </c>
      <c r="AY107" s="68">
        <v>0.15882161458333333</v>
      </c>
      <c r="AZ107" s="68">
        <v>0.16063476562499998</v>
      </c>
      <c r="BA107" s="68">
        <v>0.16232287176724136</v>
      </c>
      <c r="BB107" s="68">
        <v>0.16389843749999999</v>
      </c>
      <c r="BC107" s="68">
        <v>0.16537235383064514</v>
      </c>
      <c r="BD107" s="68">
        <v>0.16675415039062499</v>
      </c>
      <c r="BE107" s="68">
        <v>0.16805220170454543</v>
      </c>
      <c r="BF107" s="68">
        <v>0.16927389705882351</v>
      </c>
      <c r="BG107" s="68">
        <v>0.17042578124999999</v>
      </c>
      <c r="BH107" s="68">
        <v>0.171513671875</v>
      </c>
      <c r="BI107" s="68">
        <v>0.17254275760135132</v>
      </c>
      <c r="BJ107" s="68">
        <v>0.17351768092105263</v>
      </c>
      <c r="BK107" s="68">
        <v>0.17444260817307691</v>
      </c>
      <c r="BL107" s="68">
        <v>0.17532128906250002</v>
      </c>
    </row>
    <row r="108" spans="27:64" x14ac:dyDescent="0.3">
      <c r="AA108" s="63" t="s">
        <v>43</v>
      </c>
      <c r="AB108" s="69">
        <v>1.8593749999999999E-2</v>
      </c>
      <c r="AC108" s="70">
        <v>5.9812499999999991E-2</v>
      </c>
      <c r="AD108" s="70">
        <v>8.729166666666667E-2</v>
      </c>
      <c r="AE108" s="70">
        <v>0.10691964285714285</v>
      </c>
      <c r="AF108" s="70">
        <v>0.12164062499999999</v>
      </c>
      <c r="AG108" s="70">
        <v>0.13309027777777777</v>
      </c>
      <c r="AH108" s="70">
        <v>0.15125</v>
      </c>
      <c r="AI108" s="70">
        <v>0.15894886363636362</v>
      </c>
      <c r="AJ108" s="70">
        <v>0.16536458333333334</v>
      </c>
      <c r="AK108" s="70">
        <v>0.17079326923076923</v>
      </c>
      <c r="AL108" s="70">
        <v>0.17544642857142856</v>
      </c>
      <c r="AM108" s="68">
        <v>0.17947916666666666</v>
      </c>
      <c r="AN108" s="68">
        <v>0.18300781250000001</v>
      </c>
      <c r="AO108" s="68">
        <v>0.18612132352941177</v>
      </c>
      <c r="AP108" s="68">
        <v>0.18888888888888888</v>
      </c>
      <c r="AQ108" s="68">
        <v>0.19136513157894736</v>
      </c>
      <c r="AR108" s="68">
        <v>0.1969921875</v>
      </c>
      <c r="AS108" s="68">
        <v>0.20671502976190476</v>
      </c>
      <c r="AT108" s="68">
        <v>0.21555397727272727</v>
      </c>
      <c r="AU108" s="68">
        <v>0.22362432065217391</v>
      </c>
      <c r="AV108" s="68">
        <v>0.23102213541666664</v>
      </c>
      <c r="AW108" s="68">
        <v>0.237828125</v>
      </c>
      <c r="AX108" s="68">
        <v>0.24411057692307692</v>
      </c>
      <c r="AY108" s="68">
        <v>0.24992766203703703</v>
      </c>
      <c r="AZ108" s="68">
        <v>0.25532924107142857</v>
      </c>
      <c r="BA108" s="68">
        <v>0.26035829741379313</v>
      </c>
      <c r="BB108" s="68">
        <v>0.26505208333333335</v>
      </c>
      <c r="BC108" s="68">
        <v>0.26944304435483868</v>
      </c>
      <c r="BD108" s="68">
        <v>0.2735595703125</v>
      </c>
      <c r="BE108" s="68">
        <v>0.27742660984848483</v>
      </c>
      <c r="BF108" s="68">
        <v>0.28106617647058824</v>
      </c>
      <c r="BG108" s="68">
        <v>0.28449776785714287</v>
      </c>
      <c r="BH108" s="68">
        <v>0.28773871527777772</v>
      </c>
      <c r="BI108" s="68">
        <v>0.29080447635135137</v>
      </c>
      <c r="BJ108" s="68">
        <v>0.29370888157894737</v>
      </c>
      <c r="BK108" s="68">
        <v>0.29646434294871793</v>
      </c>
      <c r="BL108" s="68">
        <v>0.29908203124999999</v>
      </c>
    </row>
    <row r="109" spans="27:64" x14ac:dyDescent="0.3">
      <c r="AA109" s="63"/>
      <c r="AB109" s="67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</row>
    <row r="110" spans="27:64" x14ac:dyDescent="0.3">
      <c r="AA110" s="63" t="s">
        <v>44</v>
      </c>
      <c r="AB110" s="67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27:64" x14ac:dyDescent="0.3">
      <c r="AA111" s="63" t="s">
        <v>41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0.15843749999999995</v>
      </c>
      <c r="AI111" s="68">
        <v>0.27117187500000006</v>
      </c>
      <c r="AJ111" s="68">
        <v>0.32753906249999998</v>
      </c>
      <c r="AK111" s="68">
        <v>0.36135937499999998</v>
      </c>
      <c r="AL111" s="68">
        <v>0.38390625</v>
      </c>
      <c r="AM111" s="68">
        <v>0.40001116071428577</v>
      </c>
      <c r="AN111" s="68">
        <v>0.41208984375000002</v>
      </c>
      <c r="AO111" s="68">
        <v>0.42148437500000002</v>
      </c>
      <c r="AP111" s="68">
        <v>0.42900000000000005</v>
      </c>
      <c r="AQ111" s="68">
        <v>0.4351491477272727</v>
      </c>
      <c r="AR111" s="68">
        <v>0.43659179687499999</v>
      </c>
      <c r="AS111" s="68">
        <v>0.43294921874999998</v>
      </c>
      <c r="AT111" s="68">
        <v>0.42982700892857145</v>
      </c>
      <c r="AU111" s="68">
        <v>0.42712109375000001</v>
      </c>
      <c r="AV111" s="68">
        <v>0.42475341796875005</v>
      </c>
      <c r="AW111" s="68">
        <v>0.42266429227941171</v>
      </c>
      <c r="AX111" s="68">
        <v>0.42080729166666675</v>
      </c>
      <c r="AY111" s="68">
        <v>0.4191457648026316</v>
      </c>
      <c r="AZ111" s="68">
        <v>0.41765039062500003</v>
      </c>
      <c r="BA111" s="68">
        <v>0.41629743303571431</v>
      </c>
      <c r="BB111" s="68">
        <v>0.41506747159090907</v>
      </c>
      <c r="BC111" s="68">
        <v>0.41394446331521745</v>
      </c>
      <c r="BD111" s="68">
        <v>0.41291503906249999</v>
      </c>
      <c r="BE111" s="68">
        <v>0.41196796875000002</v>
      </c>
      <c r="BF111" s="68">
        <v>0.41109375000000004</v>
      </c>
      <c r="BG111" s="68">
        <v>0.4102842881944444</v>
      </c>
      <c r="BH111" s="68">
        <v>0.40953264508928577</v>
      </c>
      <c r="BI111" s="68">
        <v>0.40883283943965515</v>
      </c>
      <c r="BJ111" s="68">
        <v>0.4081796875</v>
      </c>
      <c r="BK111" s="68">
        <v>0.40756867439516131</v>
      </c>
      <c r="BL111" s="68">
        <v>0.40699584960937507</v>
      </c>
    </row>
    <row r="112" spans="27:64" x14ac:dyDescent="0.3">
      <c r="AA112" s="63" t="s">
        <v>42</v>
      </c>
      <c r="AB112" s="69">
        <v>0</v>
      </c>
      <c r="AC112" s="70">
        <v>0</v>
      </c>
      <c r="AD112" s="70">
        <v>0</v>
      </c>
      <c r="AE112" s="70">
        <v>0</v>
      </c>
      <c r="AF112" s="70">
        <v>0</v>
      </c>
      <c r="AG112" s="70">
        <v>0</v>
      </c>
      <c r="AH112" s="70">
        <v>8.5312499999999986E-2</v>
      </c>
      <c r="AI112" s="70">
        <v>0.14601562499999998</v>
      </c>
      <c r="AJ112" s="70">
        <v>0.17636718749999997</v>
      </c>
      <c r="AK112" s="70">
        <v>0.19457812499999999</v>
      </c>
      <c r="AL112" s="70">
        <v>0.20671874999999998</v>
      </c>
      <c r="AM112" s="68">
        <v>0.21539062499999997</v>
      </c>
      <c r="AN112" s="68">
        <v>0.22189453124999997</v>
      </c>
      <c r="AO112" s="68">
        <v>0.22695312500000001</v>
      </c>
      <c r="AP112" s="68">
        <v>0.23099999999999998</v>
      </c>
      <c r="AQ112" s="68">
        <v>0.23431107954545455</v>
      </c>
      <c r="AR112" s="68">
        <v>0.23508789062499999</v>
      </c>
      <c r="AS112" s="68">
        <v>0.23312650240384614</v>
      </c>
      <c r="AT112" s="68">
        <v>0.2314453125</v>
      </c>
      <c r="AU112" s="68">
        <v>0.22998828124999998</v>
      </c>
      <c r="AV112" s="68">
        <v>0.22871337890624996</v>
      </c>
      <c r="AW112" s="68">
        <v>0.22758846507352939</v>
      </c>
      <c r="AX112" s="68">
        <v>0.22658854166666667</v>
      </c>
      <c r="AY112" s="68">
        <v>0.22569387335526317</v>
      </c>
      <c r="AZ112" s="68">
        <v>0.22488867187499997</v>
      </c>
      <c r="BA112" s="68">
        <v>0.22416015624999996</v>
      </c>
      <c r="BB112" s="68">
        <v>0.2234978693181818</v>
      </c>
      <c r="BC112" s="68">
        <v>0.22289317255434782</v>
      </c>
      <c r="BD112" s="68">
        <v>0.22233886718750001</v>
      </c>
      <c r="BE112" s="68">
        <v>0.22182890624999999</v>
      </c>
      <c r="BF112" s="68">
        <v>0.22135817307692304</v>
      </c>
      <c r="BG112" s="68">
        <v>0.22092230902777776</v>
      </c>
      <c r="BH112" s="68">
        <v>0.22051757812499997</v>
      </c>
      <c r="BI112" s="68">
        <v>0.22014075969827585</v>
      </c>
      <c r="BJ112" s="68">
        <v>0.21978906249999999</v>
      </c>
      <c r="BK112" s="68">
        <v>0.21946005544354838</v>
      </c>
      <c r="BL112" s="68">
        <v>0.21915161132812502</v>
      </c>
    </row>
    <row r="113" spans="26:64" x14ac:dyDescent="0.3">
      <c r="AA113" s="63" t="s">
        <v>43</v>
      </c>
      <c r="AB113" s="68">
        <v>1</v>
      </c>
      <c r="AC113" s="68">
        <v>1</v>
      </c>
      <c r="AD113" s="68">
        <v>1</v>
      </c>
      <c r="AE113" s="68">
        <v>1</v>
      </c>
      <c r="AF113" s="68">
        <v>1</v>
      </c>
      <c r="AG113" s="68">
        <v>1</v>
      </c>
      <c r="AH113" s="68">
        <v>0.75625000000000009</v>
      </c>
      <c r="AI113" s="68">
        <v>0.58281249999999996</v>
      </c>
      <c r="AJ113" s="68">
        <v>0.49609375000000011</v>
      </c>
      <c r="AK113" s="68">
        <v>0.44406249999999997</v>
      </c>
      <c r="AL113" s="68">
        <v>0.40937500000000004</v>
      </c>
      <c r="AM113" s="68">
        <v>0.38459821428571428</v>
      </c>
      <c r="AN113" s="68">
        <v>0.36601562499999996</v>
      </c>
      <c r="AO113" s="68">
        <v>0.3515625</v>
      </c>
      <c r="AP113" s="68">
        <v>0.33999999999999997</v>
      </c>
      <c r="AQ113" s="68">
        <v>0.3305397727272727</v>
      </c>
      <c r="AR113" s="68">
        <v>0.32832031249999999</v>
      </c>
      <c r="AS113" s="68">
        <v>0.33392427884615389</v>
      </c>
      <c r="AT113" s="68">
        <v>0.33872767857142855</v>
      </c>
      <c r="AU113" s="68">
        <v>0.34289062499999995</v>
      </c>
      <c r="AV113" s="68">
        <v>0.34653320312499997</v>
      </c>
      <c r="AW113" s="68">
        <v>0.34974724264705892</v>
      </c>
      <c r="AX113" s="68">
        <v>0.35260416666666661</v>
      </c>
      <c r="AY113" s="68">
        <v>0.35516036184210525</v>
      </c>
      <c r="AZ113" s="68">
        <v>0.35746093750000002</v>
      </c>
      <c r="BA113" s="68">
        <v>0.35954241071428572</v>
      </c>
      <c r="BB113" s="68">
        <v>0.36143465909090911</v>
      </c>
      <c r="BC113" s="68">
        <v>0.36316236413043473</v>
      </c>
      <c r="BD113" s="68">
        <v>0.36474609375000006</v>
      </c>
      <c r="BE113" s="68">
        <v>0.36620312500000002</v>
      </c>
      <c r="BF113" s="68">
        <v>0.36754807692307689</v>
      </c>
      <c r="BG113" s="68">
        <v>0.36879340277777783</v>
      </c>
      <c r="BH113" s="68">
        <v>0.36994977678571428</v>
      </c>
      <c r="BI113" s="68">
        <v>0.37102640086206901</v>
      </c>
      <c r="BJ113" s="68">
        <v>0.37203125000000004</v>
      </c>
      <c r="BK113" s="68">
        <v>0.37297127016129028</v>
      </c>
      <c r="BL113" s="68">
        <v>0.37385253906249993</v>
      </c>
    </row>
    <row r="114" spans="26:64" x14ac:dyDescent="0.3"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</row>
    <row r="115" spans="26:64" x14ac:dyDescent="0.3">
      <c r="AA115" s="63" t="s">
        <v>46</v>
      </c>
      <c r="AB115" s="68">
        <v>1</v>
      </c>
      <c r="AC115" s="68">
        <v>1</v>
      </c>
      <c r="AD115" s="68">
        <v>1</v>
      </c>
      <c r="AE115" s="68">
        <v>1</v>
      </c>
      <c r="AF115" s="68">
        <v>1</v>
      </c>
      <c r="AG115" s="68">
        <v>1</v>
      </c>
      <c r="AH115" s="68">
        <v>1</v>
      </c>
      <c r="AI115" s="68">
        <v>1</v>
      </c>
      <c r="AJ115" s="68">
        <v>0.8</v>
      </c>
      <c r="AK115" s="68">
        <v>0.46315789473684216</v>
      </c>
      <c r="AL115" s="68">
        <v>0.34285714285714286</v>
      </c>
      <c r="AM115" s="68">
        <v>0.2810810810810811</v>
      </c>
      <c r="AN115" s="68">
        <v>0.24347826086956523</v>
      </c>
      <c r="AO115" s="68">
        <v>0.21818181818181817</v>
      </c>
      <c r="AP115" s="68">
        <v>0.20000000000000004</v>
      </c>
      <c r="AQ115" s="68">
        <v>0.18630136986301371</v>
      </c>
      <c r="AR115" s="68">
        <v>0.18739837398373982</v>
      </c>
      <c r="AS115" s="68">
        <v>0.20347985347985348</v>
      </c>
      <c r="AT115" s="68">
        <v>0.21666666666666667</v>
      </c>
      <c r="AU115" s="68">
        <v>0.22767584097859322</v>
      </c>
      <c r="AV115" s="68">
        <v>0.23700564971751409</v>
      </c>
      <c r="AW115" s="68">
        <v>0.24501312335958003</v>
      </c>
      <c r="AX115" s="68">
        <v>0.25196078431372543</v>
      </c>
      <c r="AY115" s="68">
        <v>0.25804597701149423</v>
      </c>
      <c r="AZ115" s="68">
        <v>0.26341991341991339</v>
      </c>
      <c r="BA115" s="68">
        <v>0.26820040899795494</v>
      </c>
      <c r="BB115" s="68">
        <v>0.27248062015503877</v>
      </c>
      <c r="BC115" s="68">
        <v>0.27633517495395943</v>
      </c>
      <c r="BD115" s="68">
        <v>0.27982456140350875</v>
      </c>
      <c r="BE115" s="68">
        <v>0.28299832495812394</v>
      </c>
      <c r="BF115" s="68">
        <v>0.28589743589743588</v>
      </c>
      <c r="BG115" s="68">
        <v>0.28855606758832564</v>
      </c>
      <c r="BH115" s="68">
        <v>0.29100294985250735</v>
      </c>
      <c r="BI115" s="68">
        <v>0.29326241134751768</v>
      </c>
      <c r="BJ115" s="68">
        <v>0.29535519125683057</v>
      </c>
      <c r="BK115" s="68">
        <v>0.29729907773386033</v>
      </c>
      <c r="BL115" s="68">
        <v>0.29910941475826969</v>
      </c>
    </row>
    <row r="116" spans="26:64" x14ac:dyDescent="0.3"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spans="26:64" x14ac:dyDescent="0.3">
      <c r="AA117" s="63" t="s">
        <v>47</v>
      </c>
      <c r="AB117" s="5">
        <f t="shared" ref="AB117:BL117" si="315">(AB83-AB101)*$Z$118</f>
        <v>0</v>
      </c>
      <c r="AC117" s="5">
        <f t="shared" si="315"/>
        <v>0</v>
      </c>
      <c r="AD117" s="5">
        <f t="shared" si="315"/>
        <v>0</v>
      </c>
      <c r="AE117" s="5">
        <f t="shared" si="315"/>
        <v>0</v>
      </c>
      <c r="AF117" s="5">
        <f t="shared" si="315"/>
        <v>0</v>
      </c>
      <c r="AG117" s="5">
        <f t="shared" si="315"/>
        <v>0</v>
      </c>
      <c r="AH117" s="5">
        <f t="shared" si="315"/>
        <v>0</v>
      </c>
      <c r="AI117" s="5">
        <f t="shared" si="315"/>
        <v>0</v>
      </c>
      <c r="AJ117" s="5">
        <f t="shared" si="315"/>
        <v>0</v>
      </c>
      <c r="AK117" s="5">
        <f t="shared" si="315"/>
        <v>0</v>
      </c>
      <c r="AL117" s="5">
        <f t="shared" si="315"/>
        <v>0</v>
      </c>
      <c r="AM117" s="5">
        <f t="shared" si="315"/>
        <v>0</v>
      </c>
      <c r="AN117" s="5">
        <f t="shared" si="315"/>
        <v>0</v>
      </c>
      <c r="AO117" s="5">
        <f t="shared" si="315"/>
        <v>0</v>
      </c>
      <c r="AP117" s="5">
        <f t="shared" si="315"/>
        <v>0</v>
      </c>
      <c r="AQ117" s="5">
        <f t="shared" si="315"/>
        <v>0</v>
      </c>
      <c r="AR117" s="5">
        <f t="shared" si="315"/>
        <v>0</v>
      </c>
      <c r="AS117" s="5">
        <f t="shared" si="315"/>
        <v>0</v>
      </c>
      <c r="AT117" s="5">
        <f t="shared" si="315"/>
        <v>0</v>
      </c>
      <c r="AU117" s="5">
        <f t="shared" si="315"/>
        <v>0</v>
      </c>
      <c r="AV117" s="5">
        <f t="shared" si="315"/>
        <v>0</v>
      </c>
      <c r="AW117" s="5">
        <f t="shared" si="315"/>
        <v>0</v>
      </c>
      <c r="AX117" s="5">
        <f t="shared" si="315"/>
        <v>0</v>
      </c>
      <c r="AY117" s="5">
        <f t="shared" si="315"/>
        <v>0</v>
      </c>
      <c r="AZ117" s="5">
        <f t="shared" si="315"/>
        <v>0</v>
      </c>
      <c r="BA117" s="5">
        <f t="shared" si="315"/>
        <v>0</v>
      </c>
      <c r="BB117" s="5">
        <f t="shared" si="315"/>
        <v>0</v>
      </c>
      <c r="BC117" s="5">
        <f t="shared" si="315"/>
        <v>0</v>
      </c>
      <c r="BD117" s="5">
        <f t="shared" si="315"/>
        <v>0</v>
      </c>
      <c r="BE117" s="5">
        <f t="shared" si="315"/>
        <v>0</v>
      </c>
      <c r="BF117" s="5">
        <f t="shared" si="315"/>
        <v>0</v>
      </c>
      <c r="BG117" s="5">
        <f t="shared" si="315"/>
        <v>0</v>
      </c>
      <c r="BH117" s="5">
        <f t="shared" si="315"/>
        <v>0</v>
      </c>
      <c r="BI117" s="5">
        <f t="shared" si="315"/>
        <v>0</v>
      </c>
      <c r="BJ117" s="5">
        <f t="shared" si="315"/>
        <v>0</v>
      </c>
      <c r="BK117" s="5">
        <f t="shared" si="315"/>
        <v>0</v>
      </c>
      <c r="BL117" s="5">
        <f t="shared" si="315"/>
        <v>0</v>
      </c>
    </row>
    <row r="118" spans="26:64" x14ac:dyDescent="0.3">
      <c r="Z118" s="3">
        <f>Z61*D5/D4</f>
        <v>15.96875</v>
      </c>
      <c r="AA118" s="25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</row>
    <row r="119" spans="26:64" x14ac:dyDescent="0.3"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</row>
    <row r="120" spans="26:64" x14ac:dyDescent="0.3"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spans="26:64" x14ac:dyDescent="0.3"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</row>
    <row r="122" spans="26:64" x14ac:dyDescent="0.3"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26:64" x14ac:dyDescent="0.3"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</row>
    <row r="124" spans="26:64" x14ac:dyDescent="0.3"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spans="26:64" x14ac:dyDescent="0.3"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</row>
    <row r="126" spans="26:64" x14ac:dyDescent="0.3"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spans="26:64" x14ac:dyDescent="0.3"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</row>
    <row r="128" spans="26:64" x14ac:dyDescent="0.3"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spans="27:39" x14ac:dyDescent="0.3"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</row>
    <row r="130" spans="27:39" x14ac:dyDescent="0.3"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</row>
    <row r="131" spans="27:39" x14ac:dyDescent="0.3"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spans="27:39" x14ac:dyDescent="0.3"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</row>
    <row r="133" spans="27:39" x14ac:dyDescent="0.3"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</row>
    <row r="134" spans="27:39" x14ac:dyDescent="0.3"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</row>
    <row r="135" spans="27:39" x14ac:dyDescent="0.3"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</row>
    <row r="136" spans="27:39" x14ac:dyDescent="0.3"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</row>
    <row r="137" spans="27:39" x14ac:dyDescent="0.3"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</row>
    <row r="138" spans="27:39" x14ac:dyDescent="0.3"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</row>
    <row r="139" spans="27:39" x14ac:dyDescent="0.3"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</row>
    <row r="140" spans="27:39" x14ac:dyDescent="0.3"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</row>
    <row r="141" spans="27:39" x14ac:dyDescent="0.3"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</row>
    <row r="142" spans="27:39" x14ac:dyDescent="0.3"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</row>
    <row r="143" spans="27:39" x14ac:dyDescent="0.3"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</row>
    <row r="144" spans="27:39" x14ac:dyDescent="0.3"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</row>
    <row r="145" spans="27:39" x14ac:dyDescent="0.3"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</row>
    <row r="146" spans="27:39" x14ac:dyDescent="0.3"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</row>
    <row r="147" spans="27:39" x14ac:dyDescent="0.3"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</row>
    <row r="148" spans="27:39" x14ac:dyDescent="0.3"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spans="27:39" x14ac:dyDescent="0.3"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pans="27:39" x14ac:dyDescent="0.3"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27:39" x14ac:dyDescent="0.3"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2" spans="27:39" x14ac:dyDescent="0.3"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</row>
    <row r="153" spans="27:39" x14ac:dyDescent="0.3"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27:39" x14ac:dyDescent="0.3"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27:39" x14ac:dyDescent="0.3"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</row>
  </sheetData>
  <phoneticPr fontId="8" type="noConversion"/>
  <dataValidations count="1">
    <dataValidation type="list" allowBlank="1" showInputMessage="1" showErrorMessage="1" sqref="D16">
      <formula1>$E$15:$E$16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StatusQuo</vt:lpstr>
      <vt:lpstr>CSHB111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christina</cp:lastModifiedBy>
  <cp:lastPrinted>2017-03-08T16:15:30Z</cp:lastPrinted>
  <dcterms:created xsi:type="dcterms:W3CDTF">2017-02-25T16:11:38Z</dcterms:created>
  <dcterms:modified xsi:type="dcterms:W3CDTF">2017-03-27T20:39:28Z</dcterms:modified>
</cp:coreProperties>
</file>