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barnhill\Desktop\"/>
    </mc:Choice>
  </mc:AlternateContent>
  <bookViews>
    <workbookView xWindow="0" yWindow="0" windowWidth="19200" windowHeight="10860"/>
  </bookViews>
  <sheets>
    <sheet name="Land Grant All Revenues" sheetId="1" r:id="rId1"/>
  </sheets>
  <calcPr calcId="162913"/>
</workbook>
</file>

<file path=xl/calcChain.xml><?xml version="1.0" encoding="utf-8"?>
<calcChain xmlns="http://schemas.openxmlformats.org/spreadsheetml/2006/main">
  <c r="AK54" i="1" l="1"/>
  <c r="AJ54" i="1"/>
  <c r="AI54" i="1"/>
  <c r="AH54" i="1"/>
  <c r="AG54" i="1"/>
  <c r="AF54" i="1"/>
  <c r="AE54" i="1"/>
  <c r="AD54" i="1"/>
  <c r="AC54" i="1"/>
  <c r="AK28" i="1"/>
  <c r="AJ28" i="1"/>
  <c r="AI28" i="1"/>
  <c r="AH28" i="1"/>
  <c r="AG28" i="1"/>
  <c r="AF28" i="1"/>
  <c r="AE28" i="1"/>
  <c r="AD28" i="1"/>
  <c r="AC28" i="1"/>
  <c r="AK34" i="1"/>
  <c r="AJ34" i="1"/>
  <c r="AI34" i="1"/>
  <c r="AH34" i="1"/>
  <c r="AG34" i="1"/>
  <c r="AF34" i="1"/>
  <c r="AE34" i="1"/>
  <c r="AD34" i="1"/>
  <c r="AC34" i="1"/>
  <c r="AK18" i="1"/>
  <c r="AJ18" i="1"/>
  <c r="AI18" i="1"/>
  <c r="AH18" i="1"/>
  <c r="AG18" i="1"/>
  <c r="AF18" i="1"/>
  <c r="AE18" i="1"/>
  <c r="AD18" i="1"/>
  <c r="AC18" i="1"/>
  <c r="AK56" i="1"/>
  <c r="AJ56" i="1"/>
  <c r="AI56" i="1"/>
  <c r="AH56" i="1"/>
  <c r="AG56" i="1"/>
  <c r="AF56" i="1"/>
  <c r="AE56" i="1"/>
  <c r="AD56" i="1"/>
  <c r="AC56" i="1"/>
  <c r="AK27" i="1"/>
  <c r="AJ27" i="1"/>
  <c r="AI27" i="1"/>
  <c r="AH27" i="1"/>
  <c r="AG27" i="1"/>
  <c r="AF27" i="1"/>
  <c r="AE27" i="1"/>
  <c r="AD27" i="1"/>
  <c r="AC27" i="1"/>
  <c r="AK11" i="1"/>
  <c r="AJ11" i="1"/>
  <c r="AI11" i="1"/>
  <c r="AH11" i="1"/>
  <c r="AG11" i="1"/>
  <c r="AF11" i="1"/>
  <c r="AE11" i="1"/>
  <c r="AD11" i="1"/>
  <c r="AC11" i="1"/>
  <c r="AK64" i="1"/>
  <c r="AJ64" i="1"/>
  <c r="AI64" i="1"/>
  <c r="AH64" i="1"/>
  <c r="AG64" i="1"/>
  <c r="AF64" i="1"/>
  <c r="AE64" i="1"/>
  <c r="AD64" i="1"/>
  <c r="AC64" i="1"/>
  <c r="AK75" i="1"/>
  <c r="AJ75" i="1"/>
  <c r="AI75" i="1"/>
  <c r="AH75" i="1"/>
  <c r="AG75" i="1"/>
  <c r="AF75" i="1"/>
  <c r="AE75" i="1"/>
  <c r="AD75" i="1"/>
  <c r="AC75" i="1"/>
  <c r="AK97" i="1"/>
  <c r="AJ97" i="1"/>
  <c r="AI97" i="1"/>
  <c r="AH97" i="1"/>
  <c r="AG97" i="1"/>
  <c r="AF97" i="1"/>
  <c r="AE97" i="1"/>
  <c r="AD97" i="1"/>
  <c r="AC97" i="1"/>
  <c r="AK3" i="1"/>
  <c r="AJ3" i="1"/>
  <c r="AI3" i="1"/>
  <c r="AH3" i="1"/>
  <c r="AG3" i="1"/>
  <c r="AF3" i="1"/>
  <c r="AE3" i="1"/>
  <c r="AD3" i="1"/>
  <c r="AC3" i="1"/>
  <c r="AK63" i="1"/>
  <c r="AJ63" i="1"/>
  <c r="AI63" i="1"/>
  <c r="AH63" i="1"/>
  <c r="AG63" i="1"/>
  <c r="AF63" i="1"/>
  <c r="AE63" i="1"/>
  <c r="AD63" i="1"/>
  <c r="AC63" i="1"/>
  <c r="AK2" i="1"/>
  <c r="AJ2" i="1"/>
  <c r="AI2" i="1"/>
  <c r="AH2" i="1"/>
  <c r="AG2" i="1"/>
  <c r="AF2" i="1"/>
  <c r="AE2" i="1"/>
  <c r="AD2" i="1"/>
  <c r="AC2" i="1"/>
  <c r="AK71" i="1"/>
  <c r="AJ71" i="1"/>
  <c r="AI71" i="1"/>
  <c r="AH71" i="1"/>
  <c r="AG71" i="1"/>
  <c r="AF71" i="1"/>
  <c r="AE71" i="1"/>
  <c r="AD71" i="1"/>
  <c r="AC71" i="1"/>
  <c r="AK22" i="1"/>
  <c r="AJ22" i="1"/>
  <c r="AI22" i="1"/>
  <c r="AH22" i="1"/>
  <c r="AG22" i="1"/>
  <c r="AF22" i="1"/>
  <c r="AE22" i="1"/>
  <c r="AD22" i="1"/>
  <c r="AC22" i="1"/>
  <c r="AK42" i="1"/>
  <c r="AJ42" i="1"/>
  <c r="AI42" i="1"/>
  <c r="AH42" i="1"/>
  <c r="AG42" i="1"/>
  <c r="AF42" i="1"/>
  <c r="AE42" i="1"/>
  <c r="AD42" i="1"/>
  <c r="AC42" i="1"/>
  <c r="AK69" i="1"/>
  <c r="AJ69" i="1"/>
  <c r="AI69" i="1"/>
  <c r="AH69" i="1"/>
  <c r="AG69" i="1"/>
  <c r="AF69" i="1"/>
  <c r="AE69" i="1"/>
  <c r="AD69" i="1"/>
  <c r="AC69" i="1"/>
  <c r="AK49" i="1"/>
  <c r="AJ49" i="1"/>
  <c r="AI49" i="1"/>
  <c r="AH49" i="1"/>
  <c r="AG49" i="1"/>
  <c r="AF49" i="1"/>
  <c r="AE49" i="1"/>
  <c r="AD49" i="1"/>
  <c r="AC49" i="1"/>
  <c r="AK24" i="1"/>
  <c r="AJ24" i="1"/>
  <c r="AI24" i="1"/>
  <c r="AH24" i="1"/>
  <c r="AG24" i="1"/>
  <c r="AF24" i="1"/>
  <c r="AE24" i="1"/>
  <c r="AD24" i="1"/>
  <c r="AC24" i="1"/>
  <c r="AK37" i="1"/>
  <c r="AJ37" i="1"/>
  <c r="AI37" i="1"/>
  <c r="AH37" i="1"/>
  <c r="AG37" i="1"/>
  <c r="AF37" i="1"/>
  <c r="AE37" i="1"/>
  <c r="AD37" i="1"/>
  <c r="AC37" i="1"/>
  <c r="AK8" i="1"/>
  <c r="AJ8" i="1"/>
  <c r="AI8" i="1"/>
  <c r="AH8" i="1"/>
  <c r="AG8" i="1"/>
  <c r="AF8" i="1"/>
  <c r="AE8" i="1"/>
  <c r="AD8" i="1"/>
  <c r="AC8" i="1"/>
  <c r="AK29" i="1"/>
  <c r="AJ29" i="1"/>
  <c r="AI29" i="1"/>
  <c r="AH29" i="1"/>
  <c r="AG29" i="1"/>
  <c r="AF29" i="1"/>
  <c r="AE29" i="1"/>
  <c r="AD29" i="1"/>
  <c r="AC29" i="1"/>
  <c r="AK67" i="1"/>
  <c r="AJ67" i="1"/>
  <c r="AI67" i="1"/>
  <c r="AH67" i="1"/>
  <c r="AG67" i="1"/>
  <c r="AF67" i="1"/>
  <c r="AE67" i="1"/>
  <c r="AD67" i="1"/>
  <c r="AC67" i="1"/>
  <c r="AK74" i="1"/>
  <c r="AJ74" i="1"/>
  <c r="AI74" i="1"/>
  <c r="AH74" i="1"/>
  <c r="AG74" i="1"/>
  <c r="AF74" i="1"/>
  <c r="AE74" i="1"/>
  <c r="AD74" i="1"/>
  <c r="AC74" i="1"/>
  <c r="AK13" i="1"/>
  <c r="AJ13" i="1"/>
  <c r="AI13" i="1"/>
  <c r="AH13" i="1"/>
  <c r="AG13" i="1"/>
  <c r="AF13" i="1"/>
  <c r="AE13" i="1"/>
  <c r="AD13" i="1"/>
  <c r="AC13" i="1"/>
  <c r="AK12" i="1"/>
  <c r="AJ12" i="1"/>
  <c r="AI12" i="1"/>
  <c r="AH12" i="1"/>
  <c r="AG12" i="1"/>
  <c r="AF12" i="1"/>
  <c r="AE12" i="1"/>
  <c r="AD12" i="1"/>
  <c r="AC12" i="1"/>
  <c r="AK32" i="1"/>
  <c r="AJ32" i="1"/>
  <c r="AI32" i="1"/>
  <c r="AH32" i="1"/>
  <c r="AG32" i="1"/>
  <c r="AF32" i="1"/>
  <c r="AE32" i="1"/>
  <c r="AD32" i="1"/>
  <c r="AC32" i="1"/>
  <c r="AK25" i="1"/>
  <c r="AJ25" i="1"/>
  <c r="AI25" i="1"/>
  <c r="AH25" i="1"/>
  <c r="AG25" i="1"/>
  <c r="AF25" i="1"/>
  <c r="AE25" i="1"/>
  <c r="AD25" i="1"/>
  <c r="AC25" i="1"/>
  <c r="AK31" i="1"/>
  <c r="AJ31" i="1"/>
  <c r="AI31" i="1"/>
  <c r="AH31" i="1"/>
  <c r="AG31" i="1"/>
  <c r="AF31" i="1"/>
  <c r="AE31" i="1"/>
  <c r="AD31" i="1"/>
  <c r="AC31" i="1"/>
  <c r="AK39" i="1"/>
  <c r="AJ39" i="1"/>
  <c r="AI39" i="1"/>
  <c r="AH39" i="1"/>
  <c r="AG39" i="1"/>
  <c r="AF39" i="1"/>
  <c r="AE39" i="1"/>
  <c r="AD39" i="1"/>
  <c r="AC39" i="1"/>
  <c r="AK21" i="1"/>
  <c r="AJ21" i="1"/>
  <c r="AI21" i="1"/>
  <c r="AH21" i="1"/>
  <c r="AG21" i="1"/>
  <c r="AF21" i="1"/>
  <c r="AE21" i="1"/>
  <c r="AD21" i="1"/>
  <c r="AC21" i="1"/>
  <c r="AK66" i="1"/>
  <c r="AJ66" i="1"/>
  <c r="AI66" i="1"/>
  <c r="AH66" i="1"/>
  <c r="AG66" i="1"/>
  <c r="AF66" i="1"/>
  <c r="AE66" i="1"/>
  <c r="AD66" i="1"/>
  <c r="AC66" i="1"/>
  <c r="AK60" i="1"/>
  <c r="AJ60" i="1"/>
  <c r="AI60" i="1"/>
  <c r="AH60" i="1"/>
  <c r="AG60" i="1"/>
  <c r="AF60" i="1"/>
  <c r="AE60" i="1"/>
  <c r="AD60" i="1"/>
  <c r="AC60" i="1"/>
  <c r="AK7" i="1"/>
  <c r="AJ7" i="1"/>
  <c r="AI7" i="1"/>
  <c r="AH7" i="1"/>
  <c r="AG7" i="1"/>
  <c r="AF7" i="1"/>
  <c r="AE7" i="1"/>
  <c r="AD7" i="1"/>
  <c r="AC7" i="1"/>
  <c r="AK26" i="1"/>
  <c r="AJ26" i="1"/>
  <c r="AI26" i="1"/>
  <c r="AH26" i="1"/>
  <c r="AG26" i="1"/>
  <c r="AF26" i="1"/>
  <c r="AE26" i="1"/>
  <c r="AD26" i="1"/>
  <c r="AC26" i="1"/>
  <c r="AK65" i="1"/>
  <c r="AJ65" i="1"/>
  <c r="AI65" i="1"/>
  <c r="AH65" i="1"/>
  <c r="AG65" i="1"/>
  <c r="AF65" i="1"/>
  <c r="AE65" i="1"/>
  <c r="AD65" i="1"/>
  <c r="AC65" i="1"/>
  <c r="AK6" i="1"/>
  <c r="AJ6" i="1"/>
  <c r="AI6" i="1"/>
  <c r="AH6" i="1"/>
  <c r="AG6" i="1"/>
  <c r="AF6" i="1"/>
  <c r="AE6" i="1"/>
  <c r="AD6" i="1"/>
  <c r="AC6" i="1"/>
  <c r="AK84" i="1"/>
  <c r="AJ84" i="1"/>
  <c r="AI84" i="1"/>
  <c r="AH84" i="1"/>
  <c r="AG84" i="1"/>
  <c r="AF84" i="1"/>
  <c r="AE84" i="1"/>
  <c r="AD84" i="1"/>
  <c r="AC84" i="1"/>
  <c r="AK23" i="1"/>
  <c r="AJ23" i="1"/>
  <c r="AI23" i="1"/>
  <c r="AH23" i="1"/>
  <c r="AG23" i="1"/>
  <c r="AF23" i="1"/>
  <c r="AE23" i="1"/>
  <c r="AD23" i="1"/>
  <c r="AC23" i="1"/>
  <c r="AK51" i="1"/>
  <c r="AJ51" i="1"/>
  <c r="AI51" i="1"/>
  <c r="AH51" i="1"/>
  <c r="AG51" i="1"/>
  <c r="AF51" i="1"/>
  <c r="AE51" i="1"/>
  <c r="AD51" i="1"/>
  <c r="AC51" i="1"/>
  <c r="AK35" i="1"/>
  <c r="AJ35" i="1"/>
  <c r="AI35" i="1"/>
  <c r="AH35" i="1"/>
  <c r="AG35" i="1"/>
  <c r="AF35" i="1"/>
  <c r="AE35" i="1"/>
  <c r="AD35" i="1"/>
  <c r="AC35" i="1"/>
  <c r="AK86" i="1"/>
  <c r="AJ86" i="1"/>
  <c r="AI86" i="1"/>
  <c r="AH86" i="1"/>
  <c r="AG86" i="1"/>
  <c r="AF86" i="1"/>
  <c r="AE86" i="1"/>
  <c r="AD86" i="1"/>
  <c r="AC86" i="1"/>
  <c r="AK79" i="1"/>
  <c r="AJ79" i="1"/>
  <c r="AI79" i="1"/>
  <c r="AH79" i="1"/>
  <c r="AG79" i="1"/>
  <c r="AF79" i="1"/>
  <c r="AE79" i="1"/>
  <c r="AD79" i="1"/>
  <c r="AC79" i="1"/>
  <c r="AK50" i="1"/>
  <c r="AJ50" i="1"/>
  <c r="AI50" i="1"/>
  <c r="AH50" i="1"/>
  <c r="AG50" i="1"/>
  <c r="AF50" i="1"/>
  <c r="AE50" i="1"/>
  <c r="AD50" i="1"/>
  <c r="AC50" i="1"/>
  <c r="AK47" i="1"/>
  <c r="AJ47" i="1"/>
  <c r="AI47" i="1"/>
  <c r="AH47" i="1"/>
  <c r="AG47" i="1"/>
  <c r="AF47" i="1"/>
  <c r="AE47" i="1"/>
  <c r="AD47" i="1"/>
  <c r="AC47" i="1"/>
  <c r="AK30" i="1"/>
  <c r="AJ30" i="1"/>
  <c r="AI30" i="1"/>
  <c r="AH30" i="1"/>
  <c r="AG30" i="1"/>
  <c r="AF30" i="1"/>
  <c r="AE30" i="1"/>
  <c r="AD30" i="1"/>
  <c r="AC30" i="1"/>
  <c r="AK77" i="1"/>
  <c r="AJ77" i="1"/>
  <c r="AI77" i="1"/>
  <c r="AH77" i="1"/>
  <c r="AG77" i="1"/>
  <c r="AF77" i="1"/>
  <c r="AE77" i="1"/>
  <c r="AD77" i="1"/>
  <c r="AC77" i="1"/>
  <c r="AK90" i="1"/>
  <c r="AJ90" i="1"/>
  <c r="AI90" i="1"/>
  <c r="AH90" i="1"/>
  <c r="AG90" i="1"/>
  <c r="AF90" i="1"/>
  <c r="AE90" i="1"/>
  <c r="AD90" i="1"/>
  <c r="AC90" i="1"/>
  <c r="AK94" i="1"/>
  <c r="AJ94" i="1"/>
  <c r="AI94" i="1"/>
  <c r="AH94" i="1"/>
  <c r="AG94" i="1"/>
  <c r="AF94" i="1"/>
  <c r="AE94" i="1"/>
  <c r="AD94" i="1"/>
  <c r="AC94" i="1"/>
  <c r="AK36" i="1"/>
  <c r="AJ36" i="1"/>
  <c r="AI36" i="1"/>
  <c r="AH36" i="1"/>
  <c r="AG36" i="1"/>
  <c r="AF36" i="1"/>
  <c r="AE36" i="1"/>
  <c r="AD36" i="1"/>
  <c r="AC36" i="1"/>
  <c r="AK62" i="1"/>
  <c r="AJ62" i="1"/>
  <c r="AI62" i="1"/>
  <c r="AH62" i="1"/>
  <c r="AG62" i="1"/>
  <c r="AF62" i="1"/>
  <c r="AE62" i="1"/>
  <c r="AD62" i="1"/>
  <c r="AC62" i="1"/>
  <c r="AK45" i="1"/>
  <c r="AJ45" i="1"/>
  <c r="AI45" i="1"/>
  <c r="AH45" i="1"/>
  <c r="AG45" i="1"/>
  <c r="AF45" i="1"/>
  <c r="AE45" i="1"/>
  <c r="AD45" i="1"/>
  <c r="AC45" i="1"/>
  <c r="AK59" i="1"/>
  <c r="AJ59" i="1"/>
  <c r="AI59" i="1"/>
  <c r="AH59" i="1"/>
  <c r="AG59" i="1"/>
  <c r="AF59" i="1"/>
  <c r="AE59" i="1"/>
  <c r="AD59" i="1"/>
  <c r="AC59" i="1"/>
  <c r="AK46" i="1"/>
  <c r="AJ46" i="1"/>
  <c r="AI46" i="1"/>
  <c r="AH46" i="1"/>
  <c r="AG46" i="1"/>
  <c r="AF46" i="1"/>
  <c r="AE46" i="1"/>
  <c r="AD46" i="1"/>
  <c r="AC46" i="1"/>
  <c r="AK73" i="1"/>
  <c r="AJ73" i="1"/>
  <c r="AI73" i="1"/>
  <c r="AH73" i="1"/>
  <c r="AG73" i="1"/>
  <c r="AF73" i="1"/>
  <c r="AE73" i="1"/>
  <c r="AD73" i="1"/>
  <c r="AC73" i="1"/>
  <c r="AK91" i="1"/>
  <c r="AJ91" i="1"/>
  <c r="AI91" i="1"/>
  <c r="AH91" i="1"/>
  <c r="AG91" i="1"/>
  <c r="AF91" i="1"/>
  <c r="AE91" i="1"/>
  <c r="AD91" i="1"/>
  <c r="AC91" i="1"/>
  <c r="AK80" i="1"/>
  <c r="AJ80" i="1"/>
  <c r="AI80" i="1"/>
  <c r="AH80" i="1"/>
  <c r="AG80" i="1"/>
  <c r="AF80" i="1"/>
  <c r="AE80" i="1"/>
  <c r="AD80" i="1"/>
  <c r="AC80" i="1"/>
  <c r="AK81" i="1"/>
  <c r="AJ81" i="1"/>
  <c r="AI81" i="1"/>
  <c r="AH81" i="1"/>
  <c r="AG81" i="1"/>
  <c r="AF81" i="1"/>
  <c r="AE81" i="1"/>
  <c r="AD81" i="1"/>
  <c r="AC81" i="1"/>
  <c r="AK19" i="1"/>
  <c r="AJ19" i="1"/>
  <c r="AI19" i="1"/>
  <c r="AH19" i="1"/>
  <c r="AG19" i="1"/>
  <c r="AF19" i="1"/>
  <c r="AE19" i="1"/>
  <c r="AD19" i="1"/>
  <c r="AC19" i="1"/>
  <c r="AK20" i="1"/>
  <c r="AJ20" i="1"/>
  <c r="AI20" i="1"/>
  <c r="AH20" i="1"/>
  <c r="AG20" i="1"/>
  <c r="AF20" i="1"/>
  <c r="AE20" i="1"/>
  <c r="AD20" i="1"/>
  <c r="AC20" i="1"/>
  <c r="AK15" i="1"/>
  <c r="AJ15" i="1"/>
  <c r="AI15" i="1"/>
  <c r="AH15" i="1"/>
  <c r="AG15" i="1"/>
  <c r="AF15" i="1"/>
  <c r="AE15" i="1"/>
  <c r="AD15" i="1"/>
  <c r="AC15" i="1"/>
  <c r="AK14" i="1"/>
  <c r="AJ14" i="1"/>
  <c r="AI14" i="1"/>
  <c r="AH14" i="1"/>
  <c r="AG14" i="1"/>
  <c r="AF14" i="1"/>
  <c r="AE14" i="1"/>
  <c r="AD14" i="1"/>
  <c r="AC14" i="1"/>
  <c r="AK9" i="1"/>
  <c r="AJ9" i="1"/>
  <c r="AI9" i="1"/>
  <c r="AH9" i="1"/>
  <c r="AG9" i="1"/>
  <c r="AF9" i="1"/>
  <c r="AE9" i="1"/>
  <c r="AD9" i="1"/>
  <c r="AC9" i="1"/>
  <c r="AK93" i="1"/>
  <c r="AJ93" i="1"/>
  <c r="AI93" i="1"/>
  <c r="AH93" i="1"/>
  <c r="AG93" i="1"/>
  <c r="AF93" i="1"/>
  <c r="AE93" i="1"/>
  <c r="AD93" i="1"/>
  <c r="AC93" i="1"/>
  <c r="AK83" i="1"/>
  <c r="AJ83" i="1"/>
  <c r="AI83" i="1"/>
  <c r="AH83" i="1"/>
  <c r="AG83" i="1"/>
  <c r="AF83" i="1"/>
  <c r="AE83" i="1"/>
  <c r="AD83" i="1"/>
  <c r="AC83" i="1"/>
  <c r="AK52" i="1"/>
  <c r="AJ52" i="1"/>
  <c r="AI52" i="1"/>
  <c r="AH52" i="1"/>
  <c r="AG52" i="1"/>
  <c r="AF52" i="1"/>
  <c r="AE52" i="1"/>
  <c r="AD52" i="1"/>
  <c r="AC52" i="1"/>
  <c r="AK33" i="1"/>
  <c r="AJ33" i="1"/>
  <c r="AI33" i="1"/>
  <c r="AH33" i="1"/>
  <c r="AG33" i="1"/>
  <c r="AF33" i="1"/>
  <c r="AE33" i="1"/>
  <c r="AD33" i="1"/>
  <c r="AC33" i="1"/>
  <c r="AK70" i="1"/>
  <c r="AJ70" i="1"/>
  <c r="AI70" i="1"/>
  <c r="AH70" i="1"/>
  <c r="AG70" i="1"/>
  <c r="AF70" i="1"/>
  <c r="AE70" i="1"/>
  <c r="AD70" i="1"/>
  <c r="AC70" i="1"/>
  <c r="AK43" i="1"/>
  <c r="AJ43" i="1"/>
  <c r="AI43" i="1"/>
  <c r="AH43" i="1"/>
  <c r="AG43" i="1"/>
  <c r="AF43" i="1"/>
  <c r="AE43" i="1"/>
  <c r="AD43" i="1"/>
  <c r="AC43" i="1"/>
  <c r="AK87" i="1"/>
  <c r="AJ87" i="1"/>
  <c r="AI87" i="1"/>
  <c r="AH87" i="1"/>
  <c r="AG87" i="1"/>
  <c r="AF87" i="1"/>
  <c r="AE87" i="1"/>
  <c r="AD87" i="1"/>
  <c r="AC87" i="1"/>
  <c r="AK17" i="1"/>
  <c r="AJ17" i="1"/>
  <c r="AI17" i="1"/>
  <c r="AH17" i="1"/>
  <c r="AG17" i="1"/>
  <c r="AF17" i="1"/>
  <c r="AE17" i="1"/>
  <c r="AD17" i="1"/>
  <c r="AC17" i="1"/>
  <c r="AK68" i="1"/>
  <c r="AJ68" i="1"/>
  <c r="AI68" i="1"/>
  <c r="AH68" i="1"/>
  <c r="AG68" i="1"/>
  <c r="AF68" i="1"/>
  <c r="AE68" i="1"/>
  <c r="AD68" i="1"/>
  <c r="AC68" i="1"/>
  <c r="AK44" i="1"/>
  <c r="AJ44" i="1"/>
  <c r="AI44" i="1"/>
  <c r="AH44" i="1"/>
  <c r="AG44" i="1"/>
  <c r="AF44" i="1"/>
  <c r="AE44" i="1"/>
  <c r="AD44" i="1"/>
  <c r="AC44" i="1"/>
  <c r="AK5" i="1"/>
  <c r="AJ5" i="1"/>
  <c r="AI5" i="1"/>
  <c r="AH5" i="1"/>
  <c r="AG5" i="1"/>
  <c r="AF5" i="1"/>
  <c r="AE5" i="1"/>
  <c r="AD5" i="1"/>
  <c r="AC5" i="1"/>
  <c r="AK55" i="1"/>
  <c r="AJ55" i="1"/>
  <c r="AI55" i="1"/>
  <c r="AH55" i="1"/>
  <c r="AG55" i="1"/>
  <c r="AF55" i="1"/>
  <c r="AE55" i="1"/>
  <c r="AD55" i="1"/>
  <c r="AC55" i="1"/>
  <c r="AK53" i="1"/>
  <c r="AJ53" i="1"/>
  <c r="AI53" i="1"/>
  <c r="AH53" i="1"/>
  <c r="AG53" i="1"/>
  <c r="AF53" i="1"/>
  <c r="AE53" i="1"/>
  <c r="AD53" i="1"/>
  <c r="AC53" i="1"/>
  <c r="AK92" i="1"/>
  <c r="AJ92" i="1"/>
  <c r="AI92" i="1"/>
  <c r="AH92" i="1"/>
  <c r="AG92" i="1"/>
  <c r="AF92" i="1"/>
  <c r="AE92" i="1"/>
  <c r="AD92" i="1"/>
  <c r="AC92" i="1"/>
  <c r="AK76" i="1"/>
  <c r="AJ76" i="1"/>
  <c r="AI76" i="1"/>
  <c r="AH76" i="1"/>
  <c r="AG76" i="1"/>
  <c r="AF76" i="1"/>
  <c r="AE76" i="1"/>
  <c r="AD76" i="1"/>
  <c r="AC76" i="1"/>
  <c r="AK95" i="1"/>
  <c r="AJ95" i="1"/>
  <c r="AI95" i="1"/>
  <c r="AH95" i="1"/>
  <c r="AG95" i="1"/>
  <c r="AF95" i="1"/>
  <c r="AE95" i="1"/>
  <c r="AD95" i="1"/>
  <c r="AC95" i="1"/>
  <c r="AK41" i="1"/>
  <c r="AJ41" i="1"/>
  <c r="AI41" i="1"/>
  <c r="AH41" i="1"/>
  <c r="AG41" i="1"/>
  <c r="AF41" i="1"/>
  <c r="AE41" i="1"/>
  <c r="AD41" i="1"/>
  <c r="AC41" i="1"/>
  <c r="AK82" i="1"/>
  <c r="AJ82" i="1"/>
  <c r="AI82" i="1"/>
  <c r="AH82" i="1"/>
  <c r="AG82" i="1"/>
  <c r="AF82" i="1"/>
  <c r="AE82" i="1"/>
  <c r="AD82" i="1"/>
  <c r="AC82" i="1"/>
  <c r="AK4" i="1"/>
  <c r="AJ4" i="1"/>
  <c r="AI4" i="1"/>
  <c r="AH4" i="1"/>
  <c r="AG4" i="1"/>
  <c r="AF4" i="1"/>
  <c r="AE4" i="1"/>
  <c r="AD4" i="1"/>
  <c r="AC4" i="1"/>
  <c r="AK10" i="1"/>
  <c r="AJ10" i="1"/>
  <c r="AI10" i="1"/>
  <c r="AH10" i="1"/>
  <c r="AG10" i="1"/>
  <c r="AF10" i="1"/>
  <c r="AE10" i="1"/>
  <c r="AD10" i="1"/>
  <c r="AC10" i="1"/>
  <c r="AK96" i="1"/>
  <c r="AJ96" i="1"/>
  <c r="AI96" i="1"/>
  <c r="AH96" i="1"/>
  <c r="AG96" i="1"/>
  <c r="AF96" i="1"/>
  <c r="AE96" i="1"/>
  <c r="AD96" i="1"/>
  <c r="AC96" i="1"/>
  <c r="AK40" i="1"/>
  <c r="AJ40" i="1"/>
  <c r="AI40" i="1"/>
  <c r="AH40" i="1"/>
  <c r="AG40" i="1"/>
  <c r="AF40" i="1"/>
  <c r="AE40" i="1"/>
  <c r="AD40" i="1"/>
  <c r="AC40" i="1"/>
  <c r="AK72" i="1"/>
  <c r="AJ72" i="1"/>
  <c r="AI72" i="1"/>
  <c r="AH72" i="1"/>
  <c r="AG72" i="1"/>
  <c r="AF72" i="1"/>
  <c r="AE72" i="1"/>
  <c r="AD72" i="1"/>
  <c r="AC72" i="1"/>
  <c r="AK57" i="1"/>
  <c r="AJ57" i="1"/>
  <c r="AI57" i="1"/>
  <c r="AH57" i="1"/>
  <c r="AG57" i="1"/>
  <c r="AF57" i="1"/>
  <c r="AE57" i="1"/>
  <c r="AD57" i="1"/>
  <c r="AC57" i="1"/>
  <c r="AK61" i="1"/>
  <c r="AJ61" i="1"/>
  <c r="AI61" i="1"/>
  <c r="AH61" i="1"/>
  <c r="AG61" i="1"/>
  <c r="AF61" i="1"/>
  <c r="AE61" i="1"/>
  <c r="AD61" i="1"/>
  <c r="AC61" i="1"/>
  <c r="AK88" i="1"/>
  <c r="AJ88" i="1"/>
  <c r="AI88" i="1"/>
  <c r="AH88" i="1"/>
  <c r="AG88" i="1"/>
  <c r="AF88" i="1"/>
  <c r="AE88" i="1"/>
  <c r="AD88" i="1"/>
  <c r="AC88" i="1"/>
  <c r="AK78" i="1"/>
  <c r="AJ78" i="1"/>
  <c r="AI78" i="1"/>
  <c r="AH78" i="1"/>
  <c r="AG78" i="1"/>
  <c r="AF78" i="1"/>
  <c r="AE78" i="1"/>
  <c r="AD78" i="1"/>
  <c r="AC78" i="1"/>
  <c r="AK89" i="1"/>
  <c r="AJ89" i="1"/>
  <c r="AI89" i="1"/>
  <c r="AH89" i="1"/>
  <c r="AG89" i="1"/>
  <c r="AF89" i="1"/>
  <c r="AE89" i="1"/>
  <c r="AD89" i="1"/>
  <c r="AC89" i="1"/>
  <c r="AK48" i="1"/>
  <c r="AJ48" i="1"/>
  <c r="AI48" i="1"/>
  <c r="AH48" i="1"/>
  <c r="AG48" i="1"/>
  <c r="AF48" i="1"/>
  <c r="AE48" i="1"/>
  <c r="AD48" i="1"/>
  <c r="AC48" i="1"/>
  <c r="AK58" i="1"/>
  <c r="AJ58" i="1"/>
  <c r="AI58" i="1"/>
  <c r="AH58" i="1"/>
  <c r="AG58" i="1"/>
  <c r="AF58" i="1"/>
  <c r="AE58" i="1"/>
  <c r="AD58" i="1"/>
  <c r="AC58" i="1"/>
  <c r="AK16" i="1"/>
  <c r="AJ16" i="1"/>
  <c r="AI16" i="1"/>
  <c r="AH16" i="1"/>
  <c r="AG16" i="1"/>
  <c r="AF16" i="1"/>
  <c r="AE16" i="1"/>
  <c r="AD16" i="1"/>
  <c r="AC16" i="1"/>
  <c r="AK38" i="1"/>
  <c r="AJ38" i="1"/>
  <c r="AI38" i="1"/>
  <c r="AH38" i="1"/>
  <c r="AG38" i="1"/>
  <c r="AF38" i="1"/>
  <c r="AE38" i="1"/>
  <c r="AD38" i="1"/>
  <c r="AC38" i="1"/>
  <c r="AJ85" i="1"/>
  <c r="AK85" i="1"/>
  <c r="AI85" i="1"/>
  <c r="AH85" i="1"/>
  <c r="AG85" i="1"/>
  <c r="AF85" i="1"/>
  <c r="AE85" i="1"/>
  <c r="AD85" i="1"/>
  <c r="AC85" i="1"/>
  <c r="AL68" i="1" l="1"/>
  <c r="AL90" i="1"/>
  <c r="AL25" i="1"/>
  <c r="AL42" i="1"/>
  <c r="AL63" i="1"/>
  <c r="AL64" i="1"/>
  <c r="AL18" i="1"/>
  <c r="AL50" i="1"/>
  <c r="AL51" i="1"/>
  <c r="AL48" i="1"/>
  <c r="AL37" i="1"/>
  <c r="AL74" i="1"/>
  <c r="AL85" i="1"/>
  <c r="AL10" i="1"/>
  <c r="AL95" i="1"/>
  <c r="AL55" i="1"/>
  <c r="AL26" i="1"/>
  <c r="AL21" i="1"/>
  <c r="AL72" i="1"/>
  <c r="AL36" i="1"/>
  <c r="AL88" i="1"/>
  <c r="AL43" i="1"/>
  <c r="AL83" i="1"/>
  <c r="AL15" i="1"/>
  <c r="AL80" i="1"/>
  <c r="AL59" i="1"/>
  <c r="AL38" i="1"/>
  <c r="AL89" i="1"/>
  <c r="AL61" i="1"/>
  <c r="AL4" i="1"/>
  <c r="AL76" i="1"/>
  <c r="AL5" i="1"/>
  <c r="AL17" i="1"/>
  <c r="AL70" i="1"/>
  <c r="AL93" i="1"/>
  <c r="AL20" i="1"/>
  <c r="AL91" i="1"/>
  <c r="AL94" i="1"/>
  <c r="AL77" i="1"/>
  <c r="AL79" i="1"/>
  <c r="AL23" i="1"/>
  <c r="AL7" i="1"/>
  <c r="AL39" i="1"/>
  <c r="AL32" i="1"/>
  <c r="AL67" i="1"/>
  <c r="AL24" i="1"/>
  <c r="AL22" i="1"/>
  <c r="AL3" i="1"/>
  <c r="AL11" i="1"/>
  <c r="AL34" i="1"/>
  <c r="AL16" i="1"/>
  <c r="AL40" i="1"/>
  <c r="AL82" i="1"/>
  <c r="AL92" i="1"/>
  <c r="AL87" i="1"/>
  <c r="AL33" i="1"/>
  <c r="AL9" i="1"/>
  <c r="AL19" i="1"/>
  <c r="AL73" i="1"/>
  <c r="AL45" i="1"/>
  <c r="AL30" i="1"/>
  <c r="AL86" i="1"/>
  <c r="AL84" i="1"/>
  <c r="AL6" i="1"/>
  <c r="AL60" i="1"/>
  <c r="AL12" i="1"/>
  <c r="AL29" i="1"/>
  <c r="AL49" i="1"/>
  <c r="AL71" i="1"/>
  <c r="AL97" i="1"/>
  <c r="AL27" i="1"/>
  <c r="AL28" i="1"/>
  <c r="AL58" i="1"/>
  <c r="AL78" i="1"/>
  <c r="AL57" i="1"/>
  <c r="AL96" i="1"/>
  <c r="AL41" i="1"/>
  <c r="AL53" i="1"/>
  <c r="AL44" i="1"/>
  <c r="AL52" i="1"/>
  <c r="AL14" i="1"/>
  <c r="AL81" i="1"/>
  <c r="AL46" i="1"/>
  <c r="AL62" i="1"/>
  <c r="AL47" i="1"/>
  <c r="AL35" i="1"/>
  <c r="AL65" i="1"/>
  <c r="AL66" i="1"/>
  <c r="AL31" i="1"/>
  <c r="AL13" i="1"/>
  <c r="AL8" i="1"/>
  <c r="AL69" i="1"/>
  <c r="AL2" i="1"/>
  <c r="AL75" i="1"/>
  <c r="AL56" i="1"/>
  <c r="AL54" i="1"/>
</calcChain>
</file>

<file path=xl/sharedStrings.xml><?xml version="1.0" encoding="utf-8"?>
<sst xmlns="http://schemas.openxmlformats.org/spreadsheetml/2006/main" count="137" uniqueCount="137">
  <si>
    <t>UnitID</t>
  </si>
  <si>
    <t>Institution Name</t>
  </si>
  <si>
    <t>Land Grant Institution (HD2017)</t>
  </si>
  <si>
    <t>Tuition and fees  after deducting discounts and allowances (F1617_F1A)</t>
  </si>
  <si>
    <t>Federal operating grants and contracts (F1617_F1A)</t>
  </si>
  <si>
    <t>State operating grants and contracts (F1617_F1A)</t>
  </si>
  <si>
    <t>Local operating grants and contracts (F1617_F1A)</t>
  </si>
  <si>
    <t>Private operating grants and contracts (F1617_F1A)</t>
  </si>
  <si>
    <t>Sales and services of auxiliary enterprises (F1617_F1A)</t>
  </si>
  <si>
    <t>Sales and services of hospitals (F1617_F1A)</t>
  </si>
  <si>
    <t>Sales and services of educational activities (F1617_F1A)</t>
  </si>
  <si>
    <t>Independent operations (F1617_F1A)</t>
  </si>
  <si>
    <t>Other sources - operating (F1617_F1A)</t>
  </si>
  <si>
    <t>Federal appropriations (F1617_F1A)</t>
  </si>
  <si>
    <t>State appropriations (F1617_F1A)</t>
  </si>
  <si>
    <t>Local appropriations  education district taxes  and similar support (F1617_F1A)</t>
  </si>
  <si>
    <t>Federal nonoperating grants (F1617_F1A)</t>
  </si>
  <si>
    <t>State nonoperating grants (F1617_F1A)</t>
  </si>
  <si>
    <t>Local nonoperating grants (F1617_F1A)</t>
  </si>
  <si>
    <t>Gifts  including contributions from affiliated organizations (F1617_F1A)</t>
  </si>
  <si>
    <t>Investment income (F1617_F1A)</t>
  </si>
  <si>
    <t>Other nonoperating revenues (F1617_F1A)</t>
  </si>
  <si>
    <t>Capital appropriations (F1617_F1A)</t>
  </si>
  <si>
    <t>Capital grants and gifts (F1617_F1A)</t>
  </si>
  <si>
    <t>Additions to permanent endowments (F1617_F1A)</t>
  </si>
  <si>
    <t>Other revenues and additions (F1617_F1A)</t>
  </si>
  <si>
    <t>Total all revenues and other additions (F1617_F1A)</t>
  </si>
  <si>
    <t>Aaniiih Nakoda College</t>
  </si>
  <si>
    <t>Alabama A &amp; M University</t>
  </si>
  <si>
    <t>Alcorn State University</t>
  </si>
  <si>
    <t>American Samoa Community College</t>
  </si>
  <si>
    <t>Auburn University</t>
  </si>
  <si>
    <t>Bay Mills Community College</t>
  </si>
  <si>
    <t>Cankdeska Cikana Community College</t>
  </si>
  <si>
    <t>Chief Dull Knife College</t>
  </si>
  <si>
    <t>Clemson University</t>
  </si>
  <si>
    <t>College of Micronesia-FSM</t>
  </si>
  <si>
    <t>Colorado State University-Fort Collins</t>
  </si>
  <si>
    <t>Delaware State University</t>
  </si>
  <si>
    <t>Dine College</t>
  </si>
  <si>
    <t>Florida Agricultural and Mechanical University</t>
  </si>
  <si>
    <t>Fond du Lac Tribal and Community College</t>
  </si>
  <si>
    <t>Fort Peck Community College</t>
  </si>
  <si>
    <t>Fort Valley State University</t>
  </si>
  <si>
    <t>Haskell Indian Nations University</t>
  </si>
  <si>
    <t>Ilisagvik College</t>
  </si>
  <si>
    <t>Institute of American Indian and Alaska Native Culture and Arts Development</t>
  </si>
  <si>
    <t>Iowa State University</t>
  </si>
  <si>
    <t>Kansas State University</t>
  </si>
  <si>
    <t>Kentucky State University</t>
  </si>
  <si>
    <t>Langston University</t>
  </si>
  <si>
    <t>Leech Lake Tribal College</t>
  </si>
  <si>
    <t>Lincoln University</t>
  </si>
  <si>
    <t>Little Big Horn College</t>
  </si>
  <si>
    <t>Louisiana State University and Agricultural &amp; Mechanical College</t>
  </si>
  <si>
    <t>Michigan State University</t>
  </si>
  <si>
    <t>Mississippi State University</t>
  </si>
  <si>
    <t>Montana State University</t>
  </si>
  <si>
    <t>Navajo Technical University</t>
  </si>
  <si>
    <t>Nebraska Indian Community College</t>
  </si>
  <si>
    <t>New Mexico State University-Main Campus</t>
  </si>
  <si>
    <t>North Carolina A &amp; T State University</t>
  </si>
  <si>
    <t>North Carolina State University at Raleigh</t>
  </si>
  <si>
    <t>North Dakota State University-Main Campus</t>
  </si>
  <si>
    <t>Northern Marianas College</t>
  </si>
  <si>
    <t>Northwest Indian College</t>
  </si>
  <si>
    <t>Nueta Hidatsa Sahnish College</t>
  </si>
  <si>
    <t>Oglala Lakota College</t>
  </si>
  <si>
    <t>Ohio State University-Main Campus</t>
  </si>
  <si>
    <t>Oklahoma State University-Main Campus</t>
  </si>
  <si>
    <t>Oregon State University</t>
  </si>
  <si>
    <t>Prairie View A &amp; M University</t>
  </si>
  <si>
    <t>Purdue University-Main Campus</t>
  </si>
  <si>
    <t>Rutgers University-New Brunswick</t>
  </si>
  <si>
    <t>Saginaw Chippewa Tribal College</t>
  </si>
  <si>
    <t>Sisseton Wahpeton College</t>
  </si>
  <si>
    <t>Sitting Bull College</t>
  </si>
  <si>
    <t>South Carolina State University</t>
  </si>
  <si>
    <t>South Dakota State University</t>
  </si>
  <si>
    <t>Southern University and A &amp; M College</t>
  </si>
  <si>
    <t>Southwestern Indian Polytechnic Institute</t>
  </si>
  <si>
    <t>Stone Child College</t>
  </si>
  <si>
    <t>Tennessee State University</t>
  </si>
  <si>
    <t>Texas A &amp; M University-College Station</t>
  </si>
  <si>
    <t>The University of Tennessee-Knoxville</t>
  </si>
  <si>
    <t>Tohono O'Odham Community College</t>
  </si>
  <si>
    <t>University of Alaska Fairbanks</t>
  </si>
  <si>
    <t>University of Arizona</t>
  </si>
  <si>
    <t>University of Arkansas</t>
  </si>
  <si>
    <t>University of Arkansas at Pine Bluff</t>
  </si>
  <si>
    <t>University of California-Berkeley</t>
  </si>
  <si>
    <t>University of California-Davis</t>
  </si>
  <si>
    <t>University of California-Riverside</t>
  </si>
  <si>
    <t>University of Connecticut</t>
  </si>
  <si>
    <t>University of Florida</t>
  </si>
  <si>
    <t>University of Georgia</t>
  </si>
  <si>
    <t>University of Guam</t>
  </si>
  <si>
    <t>University of Hawaii at Manoa</t>
  </si>
  <si>
    <t>University of Idaho</t>
  </si>
  <si>
    <t>University of Illinois at Urbana-Champaign</t>
  </si>
  <si>
    <t>University of Kentucky</t>
  </si>
  <si>
    <t>University of Maine</t>
  </si>
  <si>
    <t>University of Maryland Eastern Shore</t>
  </si>
  <si>
    <t>University of Maryland-College Park</t>
  </si>
  <si>
    <t>University of Massachusetts-Amherst</t>
  </si>
  <si>
    <t>University of Minnesota-Twin Cities</t>
  </si>
  <si>
    <t>University of Missouri-Columbia</t>
  </si>
  <si>
    <t>University of Nebraska-Lincoln</t>
  </si>
  <si>
    <t>University of Nevada-Reno</t>
  </si>
  <si>
    <t>University of New Hampshire-Main Campus</t>
  </si>
  <si>
    <t>University of Puerto Rico-Mayaguez</t>
  </si>
  <si>
    <t>University of Rhode Island</t>
  </si>
  <si>
    <t>University of the District of Columbia</t>
  </si>
  <si>
    <t>University of the Virgin Islands</t>
  </si>
  <si>
    <t>University of Vermont</t>
  </si>
  <si>
    <t>University of Wisconsin-Madison</t>
  </si>
  <si>
    <t>University of Wyoming</t>
  </si>
  <si>
    <t>Utah State University</t>
  </si>
  <si>
    <t>Virginia Polytechnic Institute and State University</t>
  </si>
  <si>
    <t>Virginia State University</t>
  </si>
  <si>
    <t>Washington State University</t>
  </si>
  <si>
    <t>West Virginia State University</t>
  </si>
  <si>
    <t>West Virginia University</t>
  </si>
  <si>
    <t>White Earth Tribal and Community College</t>
  </si>
  <si>
    <t>Column1</t>
  </si>
  <si>
    <t>% Tuition</t>
  </si>
  <si>
    <t>% Sales</t>
  </si>
  <si>
    <t>% Local</t>
  </si>
  <si>
    <t>% State</t>
  </si>
  <si>
    <t>% Federal</t>
  </si>
  <si>
    <t>% Private</t>
  </si>
  <si>
    <t>% Ind, Other, Gifts, Adds</t>
  </si>
  <si>
    <t>% Capital</t>
  </si>
  <si>
    <t>% Inv</t>
  </si>
  <si>
    <t>Total</t>
  </si>
  <si>
    <t>Source:</t>
  </si>
  <si>
    <t xml:space="preserve">www.nces.ed.gov/ipeds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</si>
</sst>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8" fillId="0" borderId="0" xfId="42"/>
    <xf numFmtId="0" fontId="0" fillId="33" borderId="0" xfId="0" applyFill="1"/>
    <xf numFmtId="164" fontId="0" fillId="33" borderId="0" xfId="0" applyNumberFormat="1" applyFill="1"/>
    <xf numFmtId="165" fontId="0" fillId="33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5"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1:AL97" totalsRowShown="0">
  <autoFilter ref="A1:AL97"/>
  <sortState ref="A2:AL97">
    <sortCondition descending="1" ref="AF1:AF97"/>
  </sortState>
  <tableColumns count="38">
    <tableColumn id="1" name="UnitID"/>
    <tableColumn id="2" name="Institution Name"/>
    <tableColumn id="3" name="Land Grant Institution (HD2017)"/>
    <tableColumn id="4" name="Tuition and fees  after deducting discounts and allowances (F1617_F1A)" dataDxfId="34"/>
    <tableColumn id="5" name="Sales and services of auxiliary enterprises (F1617_F1A)" dataDxfId="33"/>
    <tableColumn id="6" name="Sales and services of hospitals (F1617_F1A)" dataDxfId="32"/>
    <tableColumn id="7" name="Sales and services of educational activities (F1617_F1A)" dataDxfId="31"/>
    <tableColumn id="8" name="Local appropriations  education district taxes  and similar support (F1617_F1A)" dataDxfId="30"/>
    <tableColumn id="9" name="Local operating grants and contracts (F1617_F1A)" dataDxfId="29"/>
    <tableColumn id="10" name="Local nonoperating grants (F1617_F1A)" dataDxfId="28"/>
    <tableColumn id="11" name="State appropriations (F1617_F1A)" dataDxfId="27"/>
    <tableColumn id="12" name="State operating grants and contracts (F1617_F1A)" dataDxfId="26"/>
    <tableColumn id="13" name="State nonoperating grants (F1617_F1A)" dataDxfId="25"/>
    <tableColumn id="14" name="Federal appropriations (F1617_F1A)" dataDxfId="24"/>
    <tableColumn id="15" name="Federal operating grants and contracts (F1617_F1A)" dataDxfId="23"/>
    <tableColumn id="16" name="Federal nonoperating grants (F1617_F1A)" dataDxfId="22"/>
    <tableColumn id="17" name="Private operating grants and contracts (F1617_F1A)" dataDxfId="21"/>
    <tableColumn id="18" name="Independent operations (F1617_F1A)" dataDxfId="20"/>
    <tableColumn id="19" name="Other sources - operating (F1617_F1A)" dataDxfId="19"/>
    <tableColumn id="20" name="Other nonoperating revenues (F1617_F1A)" dataDxfId="18"/>
    <tableColumn id="21" name="Other revenues and additions (F1617_F1A)" dataDxfId="17"/>
    <tableColumn id="22" name="Gifts  including contributions from affiliated organizations (F1617_F1A)" dataDxfId="16"/>
    <tableColumn id="23" name="Investment income (F1617_F1A)" dataDxfId="15"/>
    <tableColumn id="24" name="Capital appropriations (F1617_F1A)" dataDxfId="14"/>
    <tableColumn id="25" name="Capital grants and gifts (F1617_F1A)" dataDxfId="13"/>
    <tableColumn id="26" name="Additions to permanent endowments (F1617_F1A)" dataDxfId="12"/>
    <tableColumn id="27" name="Total all revenues and other additions (F1617_F1A)" dataDxfId="11"/>
    <tableColumn id="28" name="Column1" dataDxfId="10"/>
    <tableColumn id="29" name="% Tuition" dataDxfId="9">
      <calculatedColumnFormula>D2/AA2</calculatedColumnFormula>
    </tableColumn>
    <tableColumn id="30" name="% Sales" dataDxfId="8">
      <calculatedColumnFormula>(E2+F2+G2)/AA2</calculatedColumnFormula>
    </tableColumn>
    <tableColumn id="31" name="% Local" dataDxfId="7">
      <calculatedColumnFormula>(H2+I2+J2)/AA2</calculatedColumnFormula>
    </tableColumn>
    <tableColumn id="32" name="% State" dataDxfId="6">
      <calculatedColumnFormula>(K2+L2+M2)/AA2</calculatedColumnFormula>
    </tableColumn>
    <tableColumn id="33" name="% Federal" dataDxfId="5">
      <calculatedColumnFormula>(N2+O2+P2)/AA2</calculatedColumnFormula>
    </tableColumn>
    <tableColumn id="34" name="% Private" dataDxfId="4">
      <calculatedColumnFormula>Q2/AA2</calculatedColumnFormula>
    </tableColumn>
    <tableColumn id="35" name="% Ind, Other, Gifts, Adds" dataDxfId="3">
      <calculatedColumnFormula>(R2+S2+T2+U2+V2+Z2)/AA2</calculatedColumnFormula>
    </tableColumn>
    <tableColumn id="36" name="% Inv" dataDxfId="2">
      <calculatedColumnFormula>W2/AA2</calculatedColumnFormula>
    </tableColumn>
    <tableColumn id="37" name="% Capital" dataDxfId="1">
      <calculatedColumnFormula>(X2+Y2)/AA2</calculatedColumnFormula>
    </tableColumn>
    <tableColumn id="38" name="Total" dataDxfId="0">
      <calculatedColumnFormula>SUM(AC2:AK2)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nces.ed.gov/ipe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5703125" customWidth="1"/>
    <col min="2" max="2" width="43.28515625" customWidth="1"/>
    <col min="3" max="3" width="6.42578125" customWidth="1"/>
    <col min="4" max="27" width="15.7109375" style="1" customWidth="1"/>
    <col min="28" max="28" width="3.5703125" customWidth="1"/>
    <col min="29" max="30" width="10.7109375" customWidth="1"/>
    <col min="31" max="31" width="10.42578125" customWidth="1"/>
    <col min="32" max="38" width="10.7109375" customWidth="1"/>
  </cols>
  <sheetData>
    <row r="1" spans="1:38" x14ac:dyDescent="0.25">
      <c r="A1" t="s">
        <v>0</v>
      </c>
      <c r="B1" t="s">
        <v>1</v>
      </c>
      <c r="C1" t="s">
        <v>2</v>
      </c>
      <c r="D1" s="1" t="s">
        <v>3</v>
      </c>
      <c r="E1" s="1" t="s">
        <v>8</v>
      </c>
      <c r="F1" s="1" t="s">
        <v>9</v>
      </c>
      <c r="G1" s="1" t="s">
        <v>10</v>
      </c>
      <c r="H1" s="1" t="s">
        <v>15</v>
      </c>
      <c r="I1" s="1" t="s">
        <v>6</v>
      </c>
      <c r="J1" s="1" t="s">
        <v>18</v>
      </c>
      <c r="K1" s="1" t="s">
        <v>14</v>
      </c>
      <c r="L1" s="1" t="s">
        <v>5</v>
      </c>
      <c r="M1" s="1" t="s">
        <v>17</v>
      </c>
      <c r="N1" s="1" t="s">
        <v>13</v>
      </c>
      <c r="O1" s="1" t="s">
        <v>4</v>
      </c>
      <c r="P1" s="1" t="s">
        <v>16</v>
      </c>
      <c r="Q1" s="1" t="s">
        <v>7</v>
      </c>
      <c r="R1" s="1" t="s">
        <v>11</v>
      </c>
      <c r="S1" s="1" t="s">
        <v>12</v>
      </c>
      <c r="T1" s="1" t="s">
        <v>21</v>
      </c>
      <c r="U1" s="1" t="s">
        <v>25</v>
      </c>
      <c r="V1" s="1" t="s">
        <v>19</v>
      </c>
      <c r="W1" s="1" t="s">
        <v>20</v>
      </c>
      <c r="X1" s="1" t="s">
        <v>22</v>
      </c>
      <c r="Y1" s="1" t="s">
        <v>23</v>
      </c>
      <c r="Z1" s="1" t="s">
        <v>24</v>
      </c>
      <c r="AA1" s="1" t="s">
        <v>26</v>
      </c>
      <c r="AB1" t="s">
        <v>124</v>
      </c>
      <c r="AC1" t="s">
        <v>125</v>
      </c>
      <c r="AD1" t="s">
        <v>126</v>
      </c>
      <c r="AE1" t="s">
        <v>127</v>
      </c>
      <c r="AF1" t="s">
        <v>128</v>
      </c>
      <c r="AG1" t="s">
        <v>129</v>
      </c>
      <c r="AH1" t="s">
        <v>130</v>
      </c>
      <c r="AI1" t="s">
        <v>131</v>
      </c>
      <c r="AJ1" t="s">
        <v>133</v>
      </c>
      <c r="AK1" t="s">
        <v>132</v>
      </c>
      <c r="AL1" t="s">
        <v>134</v>
      </c>
    </row>
    <row r="2" spans="1:38" x14ac:dyDescent="0.25">
      <c r="A2">
        <v>243197</v>
      </c>
      <c r="B2" t="s">
        <v>110</v>
      </c>
      <c r="C2">
        <v>1</v>
      </c>
      <c r="D2" s="1">
        <v>8884312</v>
      </c>
      <c r="E2" s="1">
        <v>1619937</v>
      </c>
      <c r="F2" s="1">
        <v>86437</v>
      </c>
      <c r="G2" s="1">
        <v>2034605</v>
      </c>
      <c r="H2" s="1">
        <v>0</v>
      </c>
      <c r="I2" s="1">
        <v>0</v>
      </c>
      <c r="J2" s="1">
        <v>0</v>
      </c>
      <c r="K2" s="1">
        <v>189644183</v>
      </c>
      <c r="L2" s="1">
        <v>1391466</v>
      </c>
      <c r="M2" s="1">
        <v>0</v>
      </c>
      <c r="N2" s="1">
        <v>0</v>
      </c>
      <c r="O2" s="1">
        <v>19662382</v>
      </c>
      <c r="P2" s="1">
        <v>38892838</v>
      </c>
      <c r="Q2" s="1">
        <v>1895930</v>
      </c>
      <c r="R2" s="1">
        <v>0</v>
      </c>
      <c r="S2" s="1">
        <v>1698013</v>
      </c>
      <c r="T2" s="1">
        <v>1</v>
      </c>
      <c r="U2" s="1">
        <v>0</v>
      </c>
      <c r="V2" s="1">
        <v>3828186</v>
      </c>
      <c r="W2" s="1">
        <v>16650</v>
      </c>
      <c r="X2" s="1">
        <v>0</v>
      </c>
      <c r="Y2" s="1">
        <v>0</v>
      </c>
      <c r="Z2" s="1">
        <v>0</v>
      </c>
      <c r="AA2" s="1">
        <v>269654940</v>
      </c>
      <c r="AB2" s="1"/>
      <c r="AC2" s="2">
        <f>D2/AA2</f>
        <v>3.2946965481144161E-2</v>
      </c>
      <c r="AD2" s="2">
        <f>(E2+F2+G2)/AA2</f>
        <v>1.3873207737266004E-2</v>
      </c>
      <c r="AE2" s="2">
        <f>(H2+I2+J2)/AA2</f>
        <v>0</v>
      </c>
      <c r="AF2" s="2">
        <f>(K2+L2+M2)/AA2</f>
        <v>0.70844483323761842</v>
      </c>
      <c r="AG2" s="2">
        <f>(N2+O2+P2)/AA2</f>
        <v>0.21714870122535118</v>
      </c>
      <c r="AH2" s="2">
        <f>Q2/AA2</f>
        <v>7.0309485151653439E-3</v>
      </c>
      <c r="AI2" s="2">
        <f>(R2+S2+T2+U2+V2+Z2)/AA2</f>
        <v>2.0493598225940157E-2</v>
      </c>
      <c r="AJ2" s="2">
        <f>W2/AA2</f>
        <v>6.1745577514730495E-5</v>
      </c>
      <c r="AK2" s="2">
        <f>(X2+Y2)/AA2</f>
        <v>0</v>
      </c>
      <c r="AL2" s="2">
        <f>SUM(AC2:AK2)</f>
        <v>1</v>
      </c>
    </row>
    <row r="3" spans="1:38" x14ac:dyDescent="0.25">
      <c r="A3">
        <v>131399</v>
      </c>
      <c r="B3" t="s">
        <v>112</v>
      </c>
      <c r="C3">
        <v>1</v>
      </c>
      <c r="D3" s="1">
        <v>34424134</v>
      </c>
      <c r="E3" s="1">
        <v>521149</v>
      </c>
      <c r="F3" s="1">
        <v>0</v>
      </c>
      <c r="G3" s="1">
        <v>188484</v>
      </c>
      <c r="H3" s="1">
        <v>0</v>
      </c>
      <c r="I3" s="1">
        <v>4983505</v>
      </c>
      <c r="J3" s="1">
        <v>0</v>
      </c>
      <c r="K3" s="1">
        <v>77670774</v>
      </c>
      <c r="L3" s="1">
        <v>0</v>
      </c>
      <c r="M3" s="1">
        <v>0</v>
      </c>
      <c r="N3" s="1">
        <v>0</v>
      </c>
      <c r="O3" s="1">
        <v>15761269</v>
      </c>
      <c r="P3" s="1">
        <v>6860505</v>
      </c>
      <c r="Q3" s="1">
        <v>717822</v>
      </c>
      <c r="R3" s="1">
        <v>0</v>
      </c>
      <c r="S3" s="1">
        <v>2825441</v>
      </c>
      <c r="T3" s="1">
        <v>0</v>
      </c>
      <c r="U3" s="1">
        <v>0</v>
      </c>
      <c r="V3" s="1">
        <v>1137220</v>
      </c>
      <c r="W3" s="1">
        <v>4747389</v>
      </c>
      <c r="X3" s="1">
        <v>9627367</v>
      </c>
      <c r="Y3" s="1">
        <v>0</v>
      </c>
      <c r="Z3" s="1">
        <v>0</v>
      </c>
      <c r="AA3" s="1">
        <v>159465059</v>
      </c>
      <c r="AB3" s="1"/>
      <c r="AC3" s="2">
        <f>D3/AA3</f>
        <v>0.21587258184252137</v>
      </c>
      <c r="AD3" s="2">
        <f>(E3+F3+G3)/AA3</f>
        <v>4.4500845793434916E-3</v>
      </c>
      <c r="AE3" s="2">
        <f>(H3+I3+J3)/AA3</f>
        <v>3.125139156660018E-2</v>
      </c>
      <c r="AF3" s="2">
        <f>(K3+L3+M3)/AA3</f>
        <v>0.48707080088309501</v>
      </c>
      <c r="AG3" s="2">
        <f>(N3+O3+P3)/AA3</f>
        <v>0.14186038083740965</v>
      </c>
      <c r="AH3" s="2">
        <f>Q3/AA3</f>
        <v>4.5014375218084606E-3</v>
      </c>
      <c r="AI3" s="2">
        <f>(R3+S3+T3+U3+V3+Z3)/AA3</f>
        <v>2.4849713315567141E-2</v>
      </c>
      <c r="AJ3" s="2">
        <f>W3/AA3</f>
        <v>2.9770716104021256E-2</v>
      </c>
      <c r="AK3" s="2">
        <f>(X3+Y3)/AA3</f>
        <v>6.0372893349633416E-2</v>
      </c>
      <c r="AL3" s="2">
        <f>SUM(AC3:AK3)</f>
        <v>1</v>
      </c>
    </row>
    <row r="4" spans="1:38" x14ac:dyDescent="0.25">
      <c r="A4">
        <v>380368</v>
      </c>
      <c r="B4" t="s">
        <v>41</v>
      </c>
      <c r="C4">
        <v>1</v>
      </c>
      <c r="D4" s="1">
        <v>2174000</v>
      </c>
      <c r="E4" s="1">
        <v>558000</v>
      </c>
      <c r="G4" s="1">
        <v>4000</v>
      </c>
      <c r="H4" s="1">
        <v>0</v>
      </c>
      <c r="I4" s="1">
        <v>0</v>
      </c>
      <c r="J4" s="1">
        <v>0</v>
      </c>
      <c r="K4" s="1">
        <v>5310000</v>
      </c>
      <c r="L4" s="1">
        <v>0</v>
      </c>
      <c r="M4" s="1">
        <v>719000</v>
      </c>
      <c r="N4" s="1">
        <v>0</v>
      </c>
      <c r="O4" s="1">
        <v>0</v>
      </c>
      <c r="P4" s="1">
        <v>4430000</v>
      </c>
      <c r="Q4" s="1">
        <v>0</v>
      </c>
      <c r="S4" s="1">
        <v>225000</v>
      </c>
      <c r="T4" s="1">
        <v>0</v>
      </c>
      <c r="U4" s="1">
        <v>0</v>
      </c>
      <c r="V4" s="1">
        <v>188000</v>
      </c>
      <c r="W4" s="1">
        <v>94000</v>
      </c>
      <c r="X4" s="1">
        <v>0</v>
      </c>
      <c r="Y4" s="1">
        <v>0</v>
      </c>
      <c r="Z4" s="1">
        <v>0</v>
      </c>
      <c r="AA4" s="1">
        <v>13702000</v>
      </c>
      <c r="AB4" s="1"/>
      <c r="AC4" s="2">
        <f>D4/AA4</f>
        <v>0.15866296890964823</v>
      </c>
      <c r="AD4" s="2">
        <f>(E4+F4+G4)/AA4</f>
        <v>4.1015910086118816E-2</v>
      </c>
      <c r="AE4" s="2">
        <f>(H4+I4+J4)/AA4</f>
        <v>0</v>
      </c>
      <c r="AF4" s="2">
        <f>(K4+L4+M4)/AA4</f>
        <v>0.44000875784556998</v>
      </c>
      <c r="AG4" s="2">
        <f>(N4+O4+P4)/AA4</f>
        <v>0.32331046562545612</v>
      </c>
      <c r="AH4" s="2">
        <f>Q4/AA4</f>
        <v>0</v>
      </c>
      <c r="AI4" s="2">
        <f>(R4+S4+T4+U4+V4+Z4)/AA4</f>
        <v>3.0141585170048169E-2</v>
      </c>
      <c r="AJ4" s="2">
        <f>W4/AA4</f>
        <v>6.8603123631586632E-3</v>
      </c>
      <c r="AK4" s="2">
        <f>(X4+Y4)/AA4</f>
        <v>0</v>
      </c>
      <c r="AL4" s="2">
        <f>SUM(AC4:AK4)</f>
        <v>0.99999999999999989</v>
      </c>
    </row>
    <row r="5" spans="1:38" x14ac:dyDescent="0.25">
      <c r="A5">
        <v>157058</v>
      </c>
      <c r="B5" t="s">
        <v>49</v>
      </c>
      <c r="C5">
        <v>1</v>
      </c>
      <c r="D5" s="1">
        <v>10497944</v>
      </c>
      <c r="E5" s="1">
        <v>3774500</v>
      </c>
      <c r="F5" s="1">
        <v>0</v>
      </c>
      <c r="G5" s="1">
        <v>0</v>
      </c>
      <c r="H5" s="1">
        <v>0</v>
      </c>
      <c r="I5" s="1">
        <v>37956</v>
      </c>
      <c r="J5" s="1">
        <v>0</v>
      </c>
      <c r="K5" s="1">
        <v>26729600</v>
      </c>
      <c r="L5" s="1">
        <v>2738465</v>
      </c>
      <c r="M5" s="1">
        <v>0</v>
      </c>
      <c r="N5" s="1">
        <v>0</v>
      </c>
      <c r="O5" s="1">
        <v>17068959</v>
      </c>
      <c r="P5" s="1">
        <v>3776771</v>
      </c>
      <c r="Q5" s="1">
        <v>0</v>
      </c>
      <c r="R5" s="1">
        <v>0</v>
      </c>
      <c r="S5" s="1">
        <v>2109804</v>
      </c>
      <c r="T5" s="1">
        <v>0</v>
      </c>
      <c r="U5" s="1">
        <v>0</v>
      </c>
      <c r="V5" s="1">
        <v>274</v>
      </c>
      <c r="W5" s="1">
        <v>1155535</v>
      </c>
      <c r="X5" s="1">
        <v>0</v>
      </c>
      <c r="Y5" s="1">
        <v>0</v>
      </c>
      <c r="Z5" s="1">
        <v>0</v>
      </c>
      <c r="AA5" s="1">
        <v>67889808</v>
      </c>
      <c r="AB5" s="1"/>
      <c r="AC5" s="2">
        <f>D5/AA5</f>
        <v>0.15463210619184548</v>
      </c>
      <c r="AD5" s="2">
        <f>(E5+F5+G5)/AA5</f>
        <v>5.5597446968770337E-2</v>
      </c>
      <c r="AE5" s="2">
        <f>(H5+I5+J5)/AA5</f>
        <v>5.5908244725040319E-4</v>
      </c>
      <c r="AF5" s="2">
        <f>(K5+L5+M5)/AA5</f>
        <v>0.43405727410512046</v>
      </c>
      <c r="AG5" s="2">
        <f>(N5+O5+P5)/AA5</f>
        <v>0.30705242236065833</v>
      </c>
      <c r="AH5" s="2">
        <f>Q5/AA5</f>
        <v>0</v>
      </c>
      <c r="AI5" s="2">
        <f>(R5+S5+T5+U5+V5+Z5)/AA5</f>
        <v>3.1080924547613981E-2</v>
      </c>
      <c r="AJ5" s="2">
        <f>W5/AA5</f>
        <v>1.7020743378741033E-2</v>
      </c>
      <c r="AK5" s="2">
        <f>(X5+Y5)/AA5</f>
        <v>0</v>
      </c>
      <c r="AL5" s="2">
        <f>SUM(AC5:AK5)</f>
        <v>1</v>
      </c>
    </row>
    <row r="6" spans="1:38" x14ac:dyDescent="0.25">
      <c r="A6">
        <v>102614</v>
      </c>
      <c r="B6" s="4" t="s">
        <v>86</v>
      </c>
      <c r="C6" s="4">
        <v>1</v>
      </c>
      <c r="D6" s="5">
        <v>44526560</v>
      </c>
      <c r="E6" s="5">
        <v>15077644</v>
      </c>
      <c r="F6" s="5">
        <v>0</v>
      </c>
      <c r="G6" s="5">
        <v>3101846</v>
      </c>
      <c r="H6" s="5">
        <v>0</v>
      </c>
      <c r="I6" s="5">
        <v>3454203</v>
      </c>
      <c r="J6" s="5">
        <v>0</v>
      </c>
      <c r="K6" s="5">
        <v>164413302</v>
      </c>
      <c r="L6" s="5">
        <v>6058320</v>
      </c>
      <c r="M6" s="5">
        <v>0</v>
      </c>
      <c r="N6" s="5">
        <v>0</v>
      </c>
      <c r="O6" s="5">
        <v>106404154</v>
      </c>
      <c r="P6" s="5">
        <v>5685182</v>
      </c>
      <c r="Q6" s="5">
        <v>25885139</v>
      </c>
      <c r="R6" s="5">
        <v>0</v>
      </c>
      <c r="S6" s="5">
        <v>10617845</v>
      </c>
      <c r="T6" s="5">
        <v>2094500</v>
      </c>
      <c r="U6" s="5">
        <v>0</v>
      </c>
      <c r="V6" s="5">
        <v>0</v>
      </c>
      <c r="W6" s="5">
        <v>1094907</v>
      </c>
      <c r="X6" s="5">
        <v>4424178</v>
      </c>
      <c r="Y6" s="5">
        <v>3391461</v>
      </c>
      <c r="Z6" s="5">
        <v>0</v>
      </c>
      <c r="AA6" s="5">
        <v>396229241</v>
      </c>
      <c r="AB6" s="5"/>
      <c r="AC6" s="6">
        <f>D6/AA6</f>
        <v>0.1123757547212423</v>
      </c>
      <c r="AD6" s="6">
        <f>(E6+F6+G6)/AA6</f>
        <v>4.5881242772791722E-2</v>
      </c>
      <c r="AE6" s="6">
        <f>(H6+I6+J6)/AA6</f>
        <v>8.7176882536036757E-3</v>
      </c>
      <c r="AF6" s="6">
        <f>(K6+L6+M6)/AA6</f>
        <v>0.43023483468752877</v>
      </c>
      <c r="AG6" s="6">
        <f>(N6+O6+P6)/AA6</f>
        <v>0.28289011612850651</v>
      </c>
      <c r="AH6" s="6">
        <f>Q6/AA6</f>
        <v>6.5328694405973942E-2</v>
      </c>
      <c r="AI6" s="6">
        <f>(R6+S6+T6+U6+V6+Z6)/AA6</f>
        <v>3.2083308561267947E-2</v>
      </c>
      <c r="AJ6" s="6">
        <f>W6/AA6</f>
        <v>2.7633170061772397E-3</v>
      </c>
      <c r="AK6" s="6">
        <f>(X6+Y6)/AA6</f>
        <v>1.9725043462907876E-2</v>
      </c>
      <c r="AL6" s="6">
        <f>SUM(AC6:AK6)</f>
        <v>0.99999999999999978</v>
      </c>
    </row>
    <row r="7" spans="1:38" x14ac:dyDescent="0.25">
      <c r="A7">
        <v>106412</v>
      </c>
      <c r="B7" t="s">
        <v>89</v>
      </c>
      <c r="C7">
        <v>1</v>
      </c>
      <c r="D7" s="1">
        <v>7838515</v>
      </c>
      <c r="E7" s="1">
        <v>6800886</v>
      </c>
      <c r="F7" s="1">
        <v>0</v>
      </c>
      <c r="G7" s="1">
        <v>316581</v>
      </c>
      <c r="H7" s="1">
        <v>0</v>
      </c>
      <c r="I7" s="1">
        <v>0</v>
      </c>
      <c r="J7" s="1">
        <v>0</v>
      </c>
      <c r="K7" s="1">
        <v>28254901</v>
      </c>
      <c r="L7" s="1">
        <v>2684941</v>
      </c>
      <c r="M7" s="1">
        <v>1515828</v>
      </c>
      <c r="N7" s="1">
        <v>0</v>
      </c>
      <c r="O7" s="1">
        <v>13776840</v>
      </c>
      <c r="P7" s="1">
        <v>9839553</v>
      </c>
      <c r="Q7" s="1">
        <v>615920</v>
      </c>
      <c r="R7" s="1">
        <v>0</v>
      </c>
      <c r="S7" s="1">
        <v>3221864</v>
      </c>
      <c r="T7" s="1">
        <v>367</v>
      </c>
      <c r="U7" s="1">
        <v>-367</v>
      </c>
      <c r="V7" s="1">
        <v>489064</v>
      </c>
      <c r="W7" s="1">
        <v>154061</v>
      </c>
      <c r="X7" s="1">
        <v>0</v>
      </c>
      <c r="Y7" s="1">
        <v>9500</v>
      </c>
      <c r="Z7" s="1">
        <v>0</v>
      </c>
      <c r="AA7" s="1">
        <v>75518454</v>
      </c>
      <c r="AB7" s="1"/>
      <c r="AC7" s="2">
        <f>D7/AA7</f>
        <v>0.10379602050645793</v>
      </c>
      <c r="AD7" s="2">
        <f>(E7+F7+G7)/AA7</f>
        <v>9.4248049622414148E-2</v>
      </c>
      <c r="AE7" s="2">
        <f>(H7+I7+J7)/AA7</f>
        <v>0</v>
      </c>
      <c r="AF7" s="2">
        <f>(K7+L7+M7)/AA7</f>
        <v>0.42977137747020083</v>
      </c>
      <c r="AG7" s="2">
        <f>(N7+O7+P7)/AA7</f>
        <v>0.31272347021298924</v>
      </c>
      <c r="AH7" s="2">
        <f>Q7/AA7</f>
        <v>8.1558873014005284E-3</v>
      </c>
      <c r="AI7" s="2">
        <f>(R7+S7+T7+U7+V7+Z7)/AA7</f>
        <v>4.9139353408903207E-2</v>
      </c>
      <c r="AJ7" s="2">
        <f>W7/AA7</f>
        <v>2.0400444108667798E-3</v>
      </c>
      <c r="AK7" s="2">
        <f>(X7+Y7)/AA7</f>
        <v>1.2579706676728314E-4</v>
      </c>
      <c r="AL7" s="2">
        <f>SUM(AC7:AK7)</f>
        <v>1</v>
      </c>
    </row>
    <row r="8" spans="1:38" x14ac:dyDescent="0.25">
      <c r="A8">
        <v>163338</v>
      </c>
      <c r="B8" t="s">
        <v>102</v>
      </c>
      <c r="C8">
        <v>1</v>
      </c>
      <c r="D8" s="1">
        <v>15637811</v>
      </c>
      <c r="E8" s="1">
        <v>26690506</v>
      </c>
      <c r="F8" s="1">
        <v>0</v>
      </c>
      <c r="G8" s="1">
        <v>128845</v>
      </c>
      <c r="H8" s="1">
        <v>0</v>
      </c>
      <c r="I8" s="1">
        <v>0</v>
      </c>
      <c r="J8" s="1">
        <v>0</v>
      </c>
      <c r="K8" s="1">
        <v>41124261</v>
      </c>
      <c r="L8" s="1">
        <v>8239139</v>
      </c>
      <c r="M8" s="1">
        <v>0</v>
      </c>
      <c r="N8" s="1">
        <v>0</v>
      </c>
      <c r="O8" s="1">
        <v>9299334</v>
      </c>
      <c r="P8" s="1">
        <v>7868035</v>
      </c>
      <c r="Q8" s="1">
        <v>1711724</v>
      </c>
      <c r="R8" s="1">
        <v>0</v>
      </c>
      <c r="S8" s="1">
        <v>406551</v>
      </c>
      <c r="T8" s="1">
        <v>189877</v>
      </c>
      <c r="U8" s="1">
        <v>0</v>
      </c>
      <c r="V8" s="1">
        <v>174948</v>
      </c>
      <c r="W8" s="1">
        <v>913450</v>
      </c>
      <c r="X8" s="1">
        <v>3733884</v>
      </c>
      <c r="Y8" s="1">
        <v>0</v>
      </c>
      <c r="Z8" s="1">
        <v>0</v>
      </c>
      <c r="AA8" s="1">
        <v>116118365</v>
      </c>
      <c r="AB8" s="1"/>
      <c r="AC8" s="2">
        <f>D8/AA8</f>
        <v>0.13467129854954468</v>
      </c>
      <c r="AD8" s="2">
        <f>(E8+F8+G8)/AA8</f>
        <v>0.23096562718567387</v>
      </c>
      <c r="AE8" s="2">
        <f>(H8+I8+J8)/AA8</f>
        <v>0</v>
      </c>
      <c r="AF8" s="2">
        <f>(K8+L8+M8)/AA8</f>
        <v>0.42511277178248247</v>
      </c>
      <c r="AG8" s="2">
        <f>(N8+O8+P8)/AA8</f>
        <v>0.14784370241520367</v>
      </c>
      <c r="AH8" s="2">
        <f>Q8/AA8</f>
        <v>1.4741199637111665E-2</v>
      </c>
      <c r="AI8" s="2">
        <f>(R8+S8+T8+U8+V8+Z8)/AA8</f>
        <v>6.6430146514722286E-3</v>
      </c>
      <c r="AJ8" s="2">
        <f>W8/AA8</f>
        <v>7.8665420409596704E-3</v>
      </c>
      <c r="AK8" s="2">
        <f>(X8+Y8)/AA8</f>
        <v>3.2155843737551766E-2</v>
      </c>
      <c r="AL8" s="2">
        <f>SUM(AC8:AK8)</f>
        <v>1.0000000000000002</v>
      </c>
    </row>
    <row r="9" spans="1:38" x14ac:dyDescent="0.25">
      <c r="A9">
        <v>188030</v>
      </c>
      <c r="B9" t="s">
        <v>60</v>
      </c>
      <c r="C9">
        <v>1</v>
      </c>
      <c r="D9" s="1">
        <v>57252460</v>
      </c>
      <c r="E9" s="1">
        <v>19833074</v>
      </c>
      <c r="F9" s="1">
        <v>0</v>
      </c>
      <c r="G9" s="1">
        <v>0</v>
      </c>
      <c r="H9" s="1">
        <v>0</v>
      </c>
      <c r="I9" s="1">
        <v>2896663</v>
      </c>
      <c r="J9" s="1">
        <v>0</v>
      </c>
      <c r="K9" s="1">
        <v>156383216</v>
      </c>
      <c r="L9" s="1">
        <v>14162395</v>
      </c>
      <c r="M9" s="1">
        <v>14888257</v>
      </c>
      <c r="N9" s="1">
        <v>0</v>
      </c>
      <c r="O9" s="1">
        <v>85968654</v>
      </c>
      <c r="P9" s="1">
        <v>22238174</v>
      </c>
      <c r="Q9" s="1">
        <v>8802753</v>
      </c>
      <c r="R9" s="1">
        <v>4490717</v>
      </c>
      <c r="S9" s="1">
        <v>12470564</v>
      </c>
      <c r="T9" s="1">
        <v>7550044</v>
      </c>
      <c r="U9" s="1">
        <v>0</v>
      </c>
      <c r="V9" s="1">
        <v>8848713</v>
      </c>
      <c r="W9" s="1">
        <v>5995513</v>
      </c>
      <c r="X9" s="1">
        <v>14156969</v>
      </c>
      <c r="Y9" s="1">
        <v>2771529</v>
      </c>
      <c r="Z9" s="1">
        <v>2169618</v>
      </c>
      <c r="AA9" s="1">
        <v>440879313</v>
      </c>
      <c r="AB9" s="1"/>
      <c r="AC9" s="2">
        <f>D9/AA9</f>
        <v>0.12985971060973778</v>
      </c>
      <c r="AD9" s="2">
        <f>(E9+F9+G9)/AA9</f>
        <v>4.4985267884410804E-2</v>
      </c>
      <c r="AE9" s="2">
        <f>(H9+I9+J9)/AA9</f>
        <v>6.5701948687258999E-3</v>
      </c>
      <c r="AF9" s="2">
        <f>(K9+L9+M9)/AA9</f>
        <v>0.42060006566921865</v>
      </c>
      <c r="AG9" s="2">
        <f>(N9+O9+P9)/AA9</f>
        <v>0.24543412405471607</v>
      </c>
      <c r="AH9" s="2">
        <f>Q9/AA9</f>
        <v>1.9966355282358191E-2</v>
      </c>
      <c r="AI9" s="2">
        <f>(R9+S9+T9+U9+V9+Z9)/AA9</f>
        <v>8.0588167673904892E-2</v>
      </c>
      <c r="AJ9" s="2">
        <f>W9/AA9</f>
        <v>1.359898916373062E-2</v>
      </c>
      <c r="AK9" s="2">
        <f>(X9+Y9)/AA9</f>
        <v>3.8397124793197089E-2</v>
      </c>
      <c r="AL9" s="2">
        <f>SUM(AC9:AK9)</f>
        <v>1</v>
      </c>
    </row>
    <row r="10" spans="1:38" x14ac:dyDescent="0.25">
      <c r="A10">
        <v>133650</v>
      </c>
      <c r="B10" t="s">
        <v>40</v>
      </c>
      <c r="C10">
        <v>1</v>
      </c>
      <c r="D10" s="1">
        <v>42611238</v>
      </c>
      <c r="E10" s="1">
        <v>31265242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108917186</v>
      </c>
      <c r="L10" s="1">
        <v>6452574</v>
      </c>
      <c r="M10" s="1">
        <v>1743425</v>
      </c>
      <c r="N10" s="1">
        <v>0</v>
      </c>
      <c r="O10" s="1">
        <v>36359912</v>
      </c>
      <c r="P10" s="1">
        <v>24670706</v>
      </c>
      <c r="Q10" s="1">
        <v>1556140</v>
      </c>
      <c r="R10" s="1">
        <v>0</v>
      </c>
      <c r="S10" s="1">
        <v>3010725</v>
      </c>
      <c r="T10" s="1">
        <v>0</v>
      </c>
      <c r="U10" s="1">
        <v>0</v>
      </c>
      <c r="V10" s="1">
        <v>10171955</v>
      </c>
      <c r="W10" s="1">
        <v>521115</v>
      </c>
      <c r="X10" s="1">
        <v>11699246</v>
      </c>
      <c r="Y10" s="1">
        <v>426179</v>
      </c>
      <c r="Z10" s="1">
        <v>0</v>
      </c>
      <c r="AA10" s="1">
        <v>279405643</v>
      </c>
      <c r="AB10" s="1"/>
      <c r="AC10" s="2">
        <f>D10/AA10</f>
        <v>0.15250671941511218</v>
      </c>
      <c r="AD10" s="2">
        <f>(E10+F10+G10)/AA10</f>
        <v>0.11189910720593428</v>
      </c>
      <c r="AE10" s="2">
        <f>(H10+I10+J10)/AA10</f>
        <v>0</v>
      </c>
      <c r="AF10" s="2">
        <f>(K10+L10+M10)/AA10</f>
        <v>0.41915110855509813</v>
      </c>
      <c r="AG10" s="2">
        <f>(N10+O10+P10)/AA10</f>
        <v>0.21843015532796523</v>
      </c>
      <c r="AH10" s="2">
        <f>Q10/AA10</f>
        <v>5.5694651807730311E-3</v>
      </c>
      <c r="AI10" s="2">
        <f>(R10+S10+T10+U10+V10+Z10)/AA10</f>
        <v>4.7181151599003317E-2</v>
      </c>
      <c r="AJ10" s="2">
        <f>W10/AA10</f>
        <v>1.8650840205113538E-3</v>
      </c>
      <c r="AK10" s="2">
        <f>(X10+Y10)/AA10</f>
        <v>4.3397208695602471E-2</v>
      </c>
      <c r="AL10" s="2">
        <f>SUM(AC10:AK10)</f>
        <v>1</v>
      </c>
    </row>
    <row r="11" spans="1:38" x14ac:dyDescent="0.25">
      <c r="A11">
        <v>240727</v>
      </c>
      <c r="B11" t="s">
        <v>116</v>
      </c>
      <c r="C11">
        <v>1</v>
      </c>
      <c r="D11" s="1">
        <v>55562347</v>
      </c>
      <c r="E11" s="1">
        <v>45056475</v>
      </c>
      <c r="F11" s="1">
        <v>0</v>
      </c>
      <c r="G11" s="1">
        <v>15279596</v>
      </c>
      <c r="H11" s="1">
        <v>0</v>
      </c>
      <c r="I11" s="1">
        <v>0</v>
      </c>
      <c r="J11" s="1">
        <v>0</v>
      </c>
      <c r="K11" s="1">
        <v>231839871</v>
      </c>
      <c r="L11" s="1">
        <v>32660684</v>
      </c>
      <c r="M11" s="1">
        <v>0</v>
      </c>
      <c r="N11" s="1">
        <v>0</v>
      </c>
      <c r="O11" s="1">
        <v>51557174</v>
      </c>
      <c r="P11" s="1">
        <v>9007909</v>
      </c>
      <c r="Q11" s="1">
        <v>7935583</v>
      </c>
      <c r="R11" s="1">
        <v>0</v>
      </c>
      <c r="S11" s="1">
        <v>16607675</v>
      </c>
      <c r="T11" s="1">
        <v>38563568</v>
      </c>
      <c r="U11" s="1">
        <v>0</v>
      </c>
      <c r="V11" s="1">
        <v>40794288</v>
      </c>
      <c r="W11" s="1">
        <v>22901634</v>
      </c>
      <c r="X11" s="1">
        <v>86635183</v>
      </c>
      <c r="Y11" s="1">
        <v>0</v>
      </c>
      <c r="Z11" s="1">
        <v>2921279</v>
      </c>
      <c r="AA11" s="1">
        <v>657323266</v>
      </c>
      <c r="AB11" s="1"/>
      <c r="AC11" s="2">
        <f>D11/AA11</f>
        <v>8.4528191643227182E-2</v>
      </c>
      <c r="AD11" s="2">
        <f>(E11+F11+G11)/AA11</f>
        <v>9.1790560475916577E-2</v>
      </c>
      <c r="AE11" s="2">
        <f>(H11+I11+J11)/AA11</f>
        <v>0</v>
      </c>
      <c r="AF11" s="2">
        <f>(K11+L11+M11)/AA11</f>
        <v>0.40239037423635027</v>
      </c>
      <c r="AG11" s="2">
        <f>(N11+O11+P11)/AA11</f>
        <v>9.2138961349346182E-2</v>
      </c>
      <c r="AH11" s="2">
        <f>Q11/AA11</f>
        <v>1.2072572827507372E-2</v>
      </c>
      <c r="AI11" s="2">
        <f>(R11+S11+T11+U11+V11+Z11)/AA11</f>
        <v>0.15043862755954845</v>
      </c>
      <c r="AJ11" s="2">
        <f>W11/AA11</f>
        <v>3.4840747596480176E-2</v>
      </c>
      <c r="AK11" s="2">
        <f>(X11+Y11)/AA11</f>
        <v>0.1317999643116238</v>
      </c>
      <c r="AL11" s="2">
        <f>SUM(AC11:AK11)</f>
        <v>1</v>
      </c>
    </row>
    <row r="12" spans="1:38" x14ac:dyDescent="0.25">
      <c r="A12">
        <v>141574</v>
      </c>
      <c r="B12" t="s">
        <v>97</v>
      </c>
      <c r="C12">
        <v>1</v>
      </c>
      <c r="D12" s="1">
        <v>178230346</v>
      </c>
      <c r="E12" s="1">
        <v>95437373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240463743</v>
      </c>
      <c r="L12" s="1">
        <v>31988078</v>
      </c>
      <c r="M12" s="1">
        <v>129371779</v>
      </c>
      <c r="N12" s="1">
        <v>0</v>
      </c>
      <c r="O12" s="1">
        <v>209944040</v>
      </c>
      <c r="P12" s="1">
        <v>17652205</v>
      </c>
      <c r="Q12" s="1">
        <v>39552011</v>
      </c>
      <c r="R12" s="1">
        <v>24180841</v>
      </c>
      <c r="S12" s="1">
        <v>402705</v>
      </c>
      <c r="T12" s="1">
        <v>0</v>
      </c>
      <c r="U12" s="1">
        <v>19673102</v>
      </c>
      <c r="V12" s="1">
        <v>2031278</v>
      </c>
      <c r="W12" s="1">
        <v>5504556</v>
      </c>
      <c r="X12" s="1">
        <v>16950000</v>
      </c>
      <c r="Y12" s="1">
        <v>8126273</v>
      </c>
      <c r="Z12" s="1">
        <v>300</v>
      </c>
      <c r="AA12" s="1">
        <v>1019508630</v>
      </c>
      <c r="AB12" s="1"/>
      <c r="AC12" s="2">
        <f>D12/AA12</f>
        <v>0.17481985022529922</v>
      </c>
      <c r="AD12" s="2">
        <f>(E12+F12+G12)/AA12</f>
        <v>9.3611147754580556E-2</v>
      </c>
      <c r="AE12" s="2">
        <f>(H12+I12+J12)/AA12</f>
        <v>0</v>
      </c>
      <c r="AF12" s="2">
        <f>(K12+L12+M12)/AA12</f>
        <v>0.3941345744174819</v>
      </c>
      <c r="AG12" s="2">
        <f>(N12+O12+P12)/AA12</f>
        <v>0.22324111665440244</v>
      </c>
      <c r="AH12" s="2">
        <f>Q12/AA12</f>
        <v>3.8795170375360136E-2</v>
      </c>
      <c r="AI12" s="2">
        <f>(R12+S12+T12+U12+V12+Z12)/AA12</f>
        <v>4.5402485705295106E-2</v>
      </c>
      <c r="AJ12" s="2">
        <f>W12/AA12</f>
        <v>5.3992245264270098E-3</v>
      </c>
      <c r="AK12" s="2">
        <f>(X12+Y12)/AA12</f>
        <v>2.459643034115366E-2</v>
      </c>
      <c r="AL12" s="2">
        <f>SUM(AC12:AK12)</f>
        <v>1.0000000000000002</v>
      </c>
    </row>
    <row r="13" spans="1:38" x14ac:dyDescent="0.25">
      <c r="A13">
        <v>142285</v>
      </c>
      <c r="B13" t="s">
        <v>98</v>
      </c>
      <c r="C13">
        <v>1</v>
      </c>
      <c r="D13" s="1">
        <v>86340857</v>
      </c>
      <c r="E13" s="1">
        <v>31093403</v>
      </c>
      <c r="F13" s="1">
        <v>0</v>
      </c>
      <c r="G13" s="1">
        <v>10987292</v>
      </c>
      <c r="H13" s="1">
        <v>0</v>
      </c>
      <c r="I13" s="1">
        <v>0</v>
      </c>
      <c r="J13" s="1">
        <v>0</v>
      </c>
      <c r="K13" s="1">
        <v>141971100</v>
      </c>
      <c r="L13" s="1">
        <v>10733003</v>
      </c>
      <c r="M13" s="1">
        <v>0</v>
      </c>
      <c r="N13" s="1">
        <v>5060668</v>
      </c>
      <c r="O13" s="1">
        <v>67093338</v>
      </c>
      <c r="P13" s="1">
        <v>14147968</v>
      </c>
      <c r="Q13" s="1">
        <v>4605116</v>
      </c>
      <c r="R13" s="1">
        <v>0</v>
      </c>
      <c r="S13" s="1">
        <v>5131103</v>
      </c>
      <c r="T13" s="1">
        <v>316720</v>
      </c>
      <c r="U13" s="1">
        <v>0</v>
      </c>
      <c r="V13" s="1">
        <v>20793785</v>
      </c>
      <c r="W13" s="1">
        <v>-30196</v>
      </c>
      <c r="X13" s="1">
        <v>6450564</v>
      </c>
      <c r="Y13" s="1">
        <v>5726613</v>
      </c>
      <c r="Z13" s="1">
        <v>0</v>
      </c>
      <c r="AA13" s="1">
        <v>410421334</v>
      </c>
      <c r="AB13" s="1"/>
      <c r="AC13" s="2">
        <f>D13/AA13</f>
        <v>0.21037126934536984</v>
      </c>
      <c r="AD13" s="2">
        <f>(E13+F13+G13)/AA13</f>
        <v>0.10253047664427697</v>
      </c>
      <c r="AE13" s="2">
        <f>(H13+I13+J13)/AA13</f>
        <v>0</v>
      </c>
      <c r="AF13" s="2">
        <f>(K13+L13+M13)/AA13</f>
        <v>0.37206667965267126</v>
      </c>
      <c r="AG13" s="2">
        <f>(N13+O13+P13)/AA13</f>
        <v>0.21027653011819311</v>
      </c>
      <c r="AH13" s="2">
        <f>Q13/AA13</f>
        <v>1.1220459607004737E-2</v>
      </c>
      <c r="AI13" s="2">
        <f>(R13+S13+T13+U13+V13+Z13)/AA13</f>
        <v>6.3938216233174666E-2</v>
      </c>
      <c r="AJ13" s="2">
        <f>W13/AA13</f>
        <v>-7.3573173464710784E-5</v>
      </c>
      <c r="AK13" s="2">
        <f>(X13+Y13)/AA13</f>
        <v>2.966994157277409E-2</v>
      </c>
      <c r="AL13" s="2">
        <f>SUM(AC13:AK13)</f>
        <v>1</v>
      </c>
    </row>
    <row r="14" spans="1:38" x14ac:dyDescent="0.25">
      <c r="A14">
        <v>199102</v>
      </c>
      <c r="B14" t="s">
        <v>61</v>
      </c>
      <c r="C14">
        <v>1</v>
      </c>
      <c r="D14" s="1">
        <v>64582416</v>
      </c>
      <c r="E14" s="1">
        <v>25017895</v>
      </c>
      <c r="F14" s="1">
        <v>0</v>
      </c>
      <c r="G14" s="1">
        <v>192164</v>
      </c>
      <c r="H14" s="1">
        <v>0</v>
      </c>
      <c r="I14" s="1">
        <v>974702</v>
      </c>
      <c r="J14" s="1">
        <v>1785</v>
      </c>
      <c r="K14" s="1">
        <v>92518300</v>
      </c>
      <c r="L14" s="1">
        <v>693693</v>
      </c>
      <c r="M14" s="1">
        <v>10374102</v>
      </c>
      <c r="N14" s="1">
        <v>7931654</v>
      </c>
      <c r="O14" s="1">
        <v>24876646</v>
      </c>
      <c r="P14" s="1">
        <v>39492502</v>
      </c>
      <c r="Q14" s="1">
        <v>1045774</v>
      </c>
      <c r="R14" s="1">
        <v>0</v>
      </c>
      <c r="S14" s="1">
        <v>2603610</v>
      </c>
      <c r="T14" s="1">
        <v>855226</v>
      </c>
      <c r="U14" s="1">
        <v>0</v>
      </c>
      <c r="V14" s="1">
        <v>2245502</v>
      </c>
      <c r="W14" s="1">
        <v>7123196</v>
      </c>
      <c r="X14" s="1">
        <v>1777450</v>
      </c>
      <c r="Y14" s="1">
        <v>854851</v>
      </c>
      <c r="Z14" s="1">
        <v>3396887</v>
      </c>
      <c r="AA14" s="1">
        <v>286558355</v>
      </c>
      <c r="AB14" s="1"/>
      <c r="AC14" s="2">
        <f>D14/AA14</f>
        <v>0.22537265053744462</v>
      </c>
      <c r="AD14" s="2">
        <f>(E14+F14+G14)/AA14</f>
        <v>8.7975306111734208E-2</v>
      </c>
      <c r="AE14" s="2">
        <f>(H14+I14+J14)/AA14</f>
        <v>3.4076375124361667E-3</v>
      </c>
      <c r="AF14" s="2">
        <f>(K14+L14+M14)/AA14</f>
        <v>0.3614834228092913</v>
      </c>
      <c r="AG14" s="2">
        <f>(N14+O14+P14)/AA14</f>
        <v>0.25230742966820841</v>
      </c>
      <c r="AH14" s="2">
        <f>Q14/AA14</f>
        <v>3.6494277055715233E-3</v>
      </c>
      <c r="AI14" s="2">
        <f>(R14+S14+T14+U14+V14+Z14)/AA14</f>
        <v>3.1760459401017987E-2</v>
      </c>
      <c r="AJ14" s="2">
        <f>W14/AA14</f>
        <v>2.4857750177969859E-2</v>
      </c>
      <c r="AK14" s="2">
        <f>(X14+Y14)/AA14</f>
        <v>9.1859160763258854E-3</v>
      </c>
      <c r="AL14" s="2">
        <f>SUM(AC14:AK14)</f>
        <v>1</v>
      </c>
    </row>
    <row r="15" spans="1:38" x14ac:dyDescent="0.25">
      <c r="A15">
        <v>199193</v>
      </c>
      <c r="B15" t="s">
        <v>62</v>
      </c>
      <c r="C15">
        <v>1</v>
      </c>
      <c r="D15" s="1">
        <v>307439091</v>
      </c>
      <c r="E15" s="1">
        <v>166758899</v>
      </c>
      <c r="F15" s="1">
        <v>0</v>
      </c>
      <c r="G15" s="1">
        <v>86702800</v>
      </c>
      <c r="H15" s="1">
        <v>0</v>
      </c>
      <c r="I15" s="1">
        <v>1704418</v>
      </c>
      <c r="J15" s="1">
        <v>0</v>
      </c>
      <c r="K15" s="1">
        <v>506418963</v>
      </c>
      <c r="L15" s="1">
        <v>37010893</v>
      </c>
      <c r="M15" s="1">
        <v>16564589</v>
      </c>
      <c r="N15" s="1">
        <v>22562648</v>
      </c>
      <c r="O15" s="1">
        <v>164494966</v>
      </c>
      <c r="P15" s="1">
        <v>28001378</v>
      </c>
      <c r="Q15" s="1">
        <v>85074018</v>
      </c>
      <c r="R15" s="1">
        <v>0</v>
      </c>
      <c r="S15" s="1">
        <v>16198009</v>
      </c>
      <c r="T15" s="1">
        <v>1635707</v>
      </c>
      <c r="U15" s="1">
        <v>0</v>
      </c>
      <c r="V15" s="1">
        <v>77960232</v>
      </c>
      <c r="W15" s="1">
        <v>36498108</v>
      </c>
      <c r="X15" s="1">
        <v>6079067</v>
      </c>
      <c r="Y15" s="1">
        <v>8519529</v>
      </c>
      <c r="Z15" s="1">
        <v>9645619</v>
      </c>
      <c r="AA15" s="1">
        <v>1579268934</v>
      </c>
      <c r="AB15" s="1"/>
      <c r="AC15" s="2">
        <f>D15/AA15</f>
        <v>0.19467177779614322</v>
      </c>
      <c r="AD15" s="2">
        <f>(E15+F15+G15)/AA15</f>
        <v>0.16049305697290439</v>
      </c>
      <c r="AE15" s="2">
        <f>(H15+I15+J15)/AA15</f>
        <v>1.0792449362522572E-3</v>
      </c>
      <c r="AF15" s="2">
        <f>(K15+L15+M15)/AA15</f>
        <v>0.35459093314881857</v>
      </c>
      <c r="AG15" s="2">
        <f>(N15+O15+P15)/AA15</f>
        <v>0.13617629484757535</v>
      </c>
      <c r="AH15" s="2">
        <f>Q15/AA15</f>
        <v>5.3869240487446957E-2</v>
      </c>
      <c r="AI15" s="2">
        <f>(R15+S15+T15+U15+V15+Z15)/AA15</f>
        <v>6.6764795235312341E-2</v>
      </c>
      <c r="AJ15" s="2">
        <f>W15/AA15</f>
        <v>2.3110761703870761E-2</v>
      </c>
      <c r="AK15" s="2">
        <f>(X15+Y15)/AA15</f>
        <v>9.2438948716761123E-3</v>
      </c>
      <c r="AL15" s="2">
        <f>SUM(AC15:AK15)</f>
        <v>0.99999999999999978</v>
      </c>
    </row>
    <row r="16" spans="1:38" x14ac:dyDescent="0.25">
      <c r="A16">
        <v>175342</v>
      </c>
      <c r="B16" t="s">
        <v>29</v>
      </c>
      <c r="C16">
        <v>1</v>
      </c>
      <c r="D16" s="1">
        <v>10049681</v>
      </c>
      <c r="E16" s="1">
        <v>13413927</v>
      </c>
      <c r="F16" s="1">
        <v>0</v>
      </c>
      <c r="G16" s="1">
        <v>1203968</v>
      </c>
      <c r="H16" s="1">
        <v>0</v>
      </c>
      <c r="I16" s="1">
        <v>1416981</v>
      </c>
      <c r="J16" s="1">
        <v>0</v>
      </c>
      <c r="K16" s="1">
        <v>28988610</v>
      </c>
      <c r="L16" s="1">
        <v>527962</v>
      </c>
      <c r="M16" s="1">
        <v>0</v>
      </c>
      <c r="N16" s="1">
        <v>0</v>
      </c>
      <c r="O16" s="1">
        <v>14003258</v>
      </c>
      <c r="P16" s="1">
        <v>12308049</v>
      </c>
      <c r="Q16" s="1">
        <v>0</v>
      </c>
      <c r="R16" s="1">
        <v>0</v>
      </c>
      <c r="S16" s="1">
        <v>1557105</v>
      </c>
      <c r="T16" s="1">
        <v>0</v>
      </c>
      <c r="U16" s="1">
        <v>2392931</v>
      </c>
      <c r="V16" s="1">
        <v>0</v>
      </c>
      <c r="W16" s="1">
        <v>614631</v>
      </c>
      <c r="X16" s="1">
        <v>959261</v>
      </c>
      <c r="Y16" s="1">
        <v>0</v>
      </c>
      <c r="Z16" s="1">
        <v>1415000</v>
      </c>
      <c r="AA16" s="1">
        <v>88851364</v>
      </c>
      <c r="AB16" s="1"/>
      <c r="AC16" s="2">
        <f>D16/AA16</f>
        <v>0.11310665979196448</v>
      </c>
      <c r="AD16" s="2">
        <f>(E16+F16+G16)/AA16</f>
        <v>0.16452077201651064</v>
      </c>
      <c r="AE16" s="2">
        <f>(H16+I16+J16)/AA16</f>
        <v>1.5947768680287227E-2</v>
      </c>
      <c r="AF16" s="2">
        <f>(K16+L16+M16)/AA16</f>
        <v>0.33220167559836222</v>
      </c>
      <c r="AG16" s="2">
        <f>(N16+O16+P16)/AA16</f>
        <v>0.29612721533458958</v>
      </c>
      <c r="AH16" s="2">
        <f>Q16/AA16</f>
        <v>0</v>
      </c>
      <c r="AI16" s="2">
        <f>(R16+S16+T16+U16+V16+Z16)/AA16</f>
        <v>6.038214562468619E-2</v>
      </c>
      <c r="AJ16" s="2">
        <f>W16/AA16</f>
        <v>6.9175190152398784E-3</v>
      </c>
      <c r="AK16" s="2">
        <f>(X16+Y16)/AA16</f>
        <v>1.0796243938359798E-2</v>
      </c>
      <c r="AL16" s="2">
        <f>SUM(AC16:AK16)</f>
        <v>0.99999999999999989</v>
      </c>
    </row>
    <row r="17" spans="1:38" x14ac:dyDescent="0.25">
      <c r="A17">
        <v>177940</v>
      </c>
      <c r="B17" t="s">
        <v>52</v>
      </c>
      <c r="C17">
        <v>1</v>
      </c>
      <c r="D17" s="1">
        <v>6765232</v>
      </c>
      <c r="E17" s="1">
        <v>6668233</v>
      </c>
      <c r="F17" s="1">
        <v>0</v>
      </c>
      <c r="G17" s="1">
        <v>54881</v>
      </c>
      <c r="H17" s="1">
        <v>0</v>
      </c>
      <c r="I17" s="1">
        <v>0</v>
      </c>
      <c r="J17" s="1">
        <v>66342</v>
      </c>
      <c r="K17" s="1">
        <v>18063885</v>
      </c>
      <c r="L17" s="1">
        <v>29800</v>
      </c>
      <c r="M17" s="1">
        <v>231180</v>
      </c>
      <c r="N17" s="1">
        <v>5583258</v>
      </c>
      <c r="O17" s="1">
        <v>185281</v>
      </c>
      <c r="P17" s="1">
        <v>14729539</v>
      </c>
      <c r="Q17" s="1">
        <v>0</v>
      </c>
      <c r="R17" s="1">
        <v>0</v>
      </c>
      <c r="S17" s="1">
        <v>470266</v>
      </c>
      <c r="T17" s="1">
        <v>1579942</v>
      </c>
      <c r="U17" s="1">
        <v>0</v>
      </c>
      <c r="V17" s="1">
        <v>0</v>
      </c>
      <c r="W17" s="1">
        <v>140480</v>
      </c>
      <c r="X17" s="1">
        <v>1065285</v>
      </c>
      <c r="Y17" s="1">
        <v>960689</v>
      </c>
      <c r="Z17" s="1">
        <v>0</v>
      </c>
      <c r="AA17" s="1">
        <v>56594293</v>
      </c>
      <c r="AB17" s="1"/>
      <c r="AC17" s="2">
        <f>D17/AA17</f>
        <v>0.11953912031377439</v>
      </c>
      <c r="AD17" s="2">
        <f>(E17+F17+G17)/AA17</f>
        <v>0.11879491099924157</v>
      </c>
      <c r="AE17" s="2">
        <f>(H17+I17+J17)/AA17</f>
        <v>1.1722383385900765E-3</v>
      </c>
      <c r="AF17" s="2">
        <f>(K17+L17+M17)/AA17</f>
        <v>0.32379351395024936</v>
      </c>
      <c r="AG17" s="2">
        <f>(N17+O17+P17)/AA17</f>
        <v>0.36219337522248046</v>
      </c>
      <c r="AH17" s="2">
        <f>Q17/AA17</f>
        <v>0</v>
      </c>
      <c r="AI17" s="2">
        <f>(R17+S17+T17+U17+V17+Z17)/AA17</f>
        <v>3.6226408906636573E-2</v>
      </c>
      <c r="AJ17" s="2">
        <f>W17/AA17</f>
        <v>2.4822290827098059E-3</v>
      </c>
      <c r="AK17" s="2">
        <f>(X17+Y17)/AA17</f>
        <v>3.5798203186317747E-2</v>
      </c>
      <c r="AL17" s="2">
        <f>SUM(AC17:AK17)</f>
        <v>0.99999999999999989</v>
      </c>
    </row>
    <row r="18" spans="1:38" x14ac:dyDescent="0.25">
      <c r="A18">
        <v>234155</v>
      </c>
      <c r="B18" t="s">
        <v>119</v>
      </c>
      <c r="C18">
        <v>1</v>
      </c>
      <c r="D18" s="1">
        <v>25210716</v>
      </c>
      <c r="E18" s="1">
        <v>27759938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47001221</v>
      </c>
      <c r="L18" s="1">
        <v>302292</v>
      </c>
      <c r="M18" s="1">
        <v>0</v>
      </c>
      <c r="N18" s="1">
        <v>0</v>
      </c>
      <c r="O18" s="1">
        <v>16518843</v>
      </c>
      <c r="P18" s="1">
        <v>13323441</v>
      </c>
      <c r="Q18" s="1">
        <v>2835409</v>
      </c>
      <c r="R18" s="1">
        <v>0</v>
      </c>
      <c r="S18" s="1">
        <v>1377853</v>
      </c>
      <c r="T18" s="1">
        <v>2681386</v>
      </c>
      <c r="U18" s="1">
        <v>11135124</v>
      </c>
      <c r="V18" s="1">
        <v>657574</v>
      </c>
      <c r="W18" s="1">
        <v>3815735</v>
      </c>
      <c r="X18" s="1">
        <v>0</v>
      </c>
      <c r="Y18" s="1">
        <v>1079474</v>
      </c>
      <c r="Z18" s="1">
        <v>667015</v>
      </c>
      <c r="AA18" s="1">
        <v>154366021</v>
      </c>
      <c r="AB18" s="1"/>
      <c r="AC18" s="2">
        <f>D18/AA18</f>
        <v>0.16331778092537605</v>
      </c>
      <c r="AD18" s="2">
        <f>(E18+F18+G18)/AA18</f>
        <v>0.17983192039393178</v>
      </c>
      <c r="AE18" s="2">
        <f>(H18+I18+J18)/AA18</f>
        <v>0</v>
      </c>
      <c r="AF18" s="2">
        <f>(K18+L18+M18)/AA18</f>
        <v>0.306437340896414</v>
      </c>
      <c r="AG18" s="2">
        <f>(N18+O18+P18)/AA18</f>
        <v>0.1933215859726021</v>
      </c>
      <c r="AH18" s="2">
        <f>Q18/AA18</f>
        <v>1.8368090215916105E-2</v>
      </c>
      <c r="AI18" s="2">
        <f>(R18+S18+T18+U18+V18+Z18)/AA18</f>
        <v>0.10701158125984216</v>
      </c>
      <c r="AJ18" s="2">
        <f>W18/AA18</f>
        <v>2.4718749471426747E-2</v>
      </c>
      <c r="AK18" s="2">
        <f>(X18+Y18)/AA18</f>
        <v>6.9929508644910919E-3</v>
      </c>
      <c r="AL18" s="2">
        <f>SUM(AC18:AK18)</f>
        <v>1</v>
      </c>
    </row>
    <row r="19" spans="1:38" x14ac:dyDescent="0.25">
      <c r="A19">
        <v>240790</v>
      </c>
      <c r="B19" t="s">
        <v>64</v>
      </c>
      <c r="C19">
        <v>1</v>
      </c>
      <c r="D19" s="1">
        <v>2070079</v>
      </c>
      <c r="E19" s="1">
        <v>385887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5376250</v>
      </c>
      <c r="L19" s="1">
        <v>0</v>
      </c>
      <c r="M19" s="1">
        <v>0</v>
      </c>
      <c r="N19" s="1">
        <v>0</v>
      </c>
      <c r="O19" s="1">
        <v>7316023</v>
      </c>
      <c r="P19" s="1">
        <v>2908065</v>
      </c>
      <c r="Q19" s="1">
        <v>0</v>
      </c>
      <c r="R19" s="1">
        <v>23995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18080299</v>
      </c>
      <c r="AB19" s="1"/>
      <c r="AC19" s="2">
        <f>D19/AA19</f>
        <v>0.1144936264604916</v>
      </c>
      <c r="AD19" s="2">
        <f>(E19+F19+G19)/AA19</f>
        <v>2.1342954560651901E-2</v>
      </c>
      <c r="AE19" s="2">
        <f>(H19+I19+J19)/AA19</f>
        <v>0</v>
      </c>
      <c r="AF19" s="2">
        <f>(K19+L19+M19)/AA19</f>
        <v>0.29735404265161763</v>
      </c>
      <c r="AG19" s="2">
        <f>(N19+O19+P19)/AA19</f>
        <v>0.56548224119523682</v>
      </c>
      <c r="AH19" s="2">
        <f>Q19/AA19</f>
        <v>0</v>
      </c>
      <c r="AI19" s="2">
        <f>(R19+S19+T19+U19+V19+Z19)/AA19</f>
        <v>1.3271351320019653E-3</v>
      </c>
      <c r="AJ19" s="2">
        <f>W19/AA19</f>
        <v>0</v>
      </c>
      <c r="AK19" s="2">
        <f>(X19+Y19)/AA19</f>
        <v>0</v>
      </c>
      <c r="AL19" s="2">
        <f>SUM(AC19:AK19)</f>
        <v>1</v>
      </c>
    </row>
    <row r="20" spans="1:38" x14ac:dyDescent="0.25">
      <c r="A20">
        <v>200332</v>
      </c>
      <c r="B20" t="s">
        <v>63</v>
      </c>
      <c r="C20">
        <v>1</v>
      </c>
      <c r="D20" s="1">
        <v>120304338</v>
      </c>
      <c r="E20" s="1">
        <v>43999768</v>
      </c>
      <c r="F20" s="1">
        <v>0</v>
      </c>
      <c r="G20" s="1">
        <v>33495287</v>
      </c>
      <c r="H20" s="1">
        <v>0</v>
      </c>
      <c r="I20" s="1">
        <v>0</v>
      </c>
      <c r="J20" s="1">
        <v>0</v>
      </c>
      <c r="K20" s="1">
        <v>124986789</v>
      </c>
      <c r="L20" s="1">
        <v>7280406</v>
      </c>
      <c r="M20" s="1">
        <v>0</v>
      </c>
      <c r="N20" s="1">
        <v>7301633</v>
      </c>
      <c r="O20" s="1">
        <v>40910368</v>
      </c>
      <c r="P20" s="1">
        <v>10124007</v>
      </c>
      <c r="Q20" s="1">
        <v>11920273</v>
      </c>
      <c r="R20" s="1">
        <v>0</v>
      </c>
      <c r="S20" s="1">
        <v>788636</v>
      </c>
      <c r="T20" s="1">
        <v>1164583</v>
      </c>
      <c r="U20" s="1">
        <v>0</v>
      </c>
      <c r="V20" s="1">
        <v>13685854</v>
      </c>
      <c r="W20" s="1">
        <v>2932732</v>
      </c>
      <c r="X20" s="1">
        <v>5982158</v>
      </c>
      <c r="Y20" s="1">
        <v>26169821</v>
      </c>
      <c r="Z20" s="1">
        <v>0</v>
      </c>
      <c r="AA20" s="1">
        <v>451046653</v>
      </c>
      <c r="AB20" s="1"/>
      <c r="AC20" s="2">
        <f>D20/AA20</f>
        <v>0.26672260441316253</v>
      </c>
      <c r="AD20" s="2">
        <f>(E20+F20+G20)/AA20</f>
        <v>0.17181161745589985</v>
      </c>
      <c r="AE20" s="2">
        <f>(H20+I20+J20)/AA20</f>
        <v>0</v>
      </c>
      <c r="AF20" s="2">
        <f>(K20+L20+M20)/AA20</f>
        <v>0.29324504265859169</v>
      </c>
      <c r="AG20" s="2">
        <f>(N20+O20+P20)/AA20</f>
        <v>0.12933475420335289</v>
      </c>
      <c r="AH20" s="2">
        <f>Q20/AA20</f>
        <v>2.6428026725652257E-2</v>
      </c>
      <c r="AI20" s="2">
        <f>(R20+S20+T20+U20+V20+Z20)/AA20</f>
        <v>3.4672850127545451E-2</v>
      </c>
      <c r="AJ20" s="2">
        <f>W20/AA20</f>
        <v>6.5020591118320524E-3</v>
      </c>
      <c r="AK20" s="2">
        <f>(X20+Y20)/AA20</f>
        <v>7.1283045303963274E-2</v>
      </c>
      <c r="AL20" s="2">
        <f>SUM(AC20:AK20)</f>
        <v>1</v>
      </c>
    </row>
    <row r="21" spans="1:38" x14ac:dyDescent="0.25">
      <c r="A21">
        <v>110671</v>
      </c>
      <c r="B21" t="s">
        <v>92</v>
      </c>
      <c r="C21">
        <v>1</v>
      </c>
      <c r="D21" s="1">
        <v>294890000</v>
      </c>
      <c r="E21" s="1">
        <v>78138000</v>
      </c>
      <c r="F21" s="1">
        <v>0</v>
      </c>
      <c r="G21" s="1">
        <v>30473000</v>
      </c>
      <c r="H21" s="1">
        <v>0</v>
      </c>
      <c r="I21" s="1">
        <v>1965000</v>
      </c>
      <c r="J21" s="1">
        <v>0</v>
      </c>
      <c r="K21" s="1">
        <v>267805000</v>
      </c>
      <c r="L21" s="1">
        <v>9339000</v>
      </c>
      <c r="M21" s="1">
        <v>0</v>
      </c>
      <c r="N21" s="1">
        <v>0</v>
      </c>
      <c r="O21" s="1">
        <v>81825000</v>
      </c>
      <c r="P21" s="1">
        <v>52297000</v>
      </c>
      <c r="Q21" s="1">
        <v>29010000</v>
      </c>
      <c r="R21" s="1">
        <v>0</v>
      </c>
      <c r="S21" s="1">
        <v>33145000</v>
      </c>
      <c r="T21" s="1">
        <v>2667000</v>
      </c>
      <c r="U21" s="1">
        <v>30772000</v>
      </c>
      <c r="V21" s="1">
        <v>15018000</v>
      </c>
      <c r="W21" s="1">
        <v>21359000</v>
      </c>
      <c r="X21" s="1">
        <v>0</v>
      </c>
      <c r="Y21" s="1">
        <v>922000</v>
      </c>
      <c r="Z21" s="1">
        <v>0</v>
      </c>
      <c r="AA21" s="1">
        <v>949625000</v>
      </c>
      <c r="AB21" s="1"/>
      <c r="AC21" s="2">
        <f>D21/AA21</f>
        <v>0.31053310517309463</v>
      </c>
      <c r="AD21" s="2">
        <f>(E21+F21+G21)/AA21</f>
        <v>0.11437251546663156</v>
      </c>
      <c r="AE21" s="2">
        <f>(H21+I21+J21)/AA21</f>
        <v>2.0692378570488349E-3</v>
      </c>
      <c r="AF21" s="2">
        <f>(K21+L21+M21)/AA21</f>
        <v>0.29184572857706992</v>
      </c>
      <c r="AG21" s="2">
        <f>(N21+O21+P21)/AA21</f>
        <v>0.14123680400157956</v>
      </c>
      <c r="AH21" s="2">
        <f>Q21/AA21</f>
        <v>3.0548900881927077E-2</v>
      </c>
      <c r="AI21" s="2">
        <f>(R21+S21+T21+U21+V21+Z21)/AA21</f>
        <v>8.5930762142951159E-2</v>
      </c>
      <c r="AJ21" s="2">
        <f>W21/AA21</f>
        <v>2.2492036330130315E-2</v>
      </c>
      <c r="AK21" s="2">
        <f>(X21+Y21)/AA21</f>
        <v>9.7090956956693436E-4</v>
      </c>
      <c r="AL21" s="2">
        <f>SUM(AC21:AK21)</f>
        <v>0.99999999999999989</v>
      </c>
    </row>
    <row r="22" spans="1:38" x14ac:dyDescent="0.25">
      <c r="A22">
        <v>182290</v>
      </c>
      <c r="B22" t="s">
        <v>108</v>
      </c>
      <c r="C22">
        <v>1</v>
      </c>
      <c r="D22" s="1">
        <v>135935838</v>
      </c>
      <c r="E22" s="1">
        <v>40106781</v>
      </c>
      <c r="F22" s="1">
        <v>0</v>
      </c>
      <c r="G22" s="1">
        <v>65981238</v>
      </c>
      <c r="H22" s="1">
        <v>0</v>
      </c>
      <c r="I22" s="1">
        <v>27582041</v>
      </c>
      <c r="J22" s="1">
        <v>0</v>
      </c>
      <c r="K22" s="1">
        <v>172435954</v>
      </c>
      <c r="L22" s="1">
        <v>20723353</v>
      </c>
      <c r="M22" s="1">
        <v>0</v>
      </c>
      <c r="N22" s="1">
        <v>0</v>
      </c>
      <c r="O22" s="1">
        <v>91823002</v>
      </c>
      <c r="P22" s="1">
        <v>20356546</v>
      </c>
      <c r="Q22" s="1">
        <v>23282450</v>
      </c>
      <c r="R22" s="1">
        <v>0</v>
      </c>
      <c r="S22" s="1">
        <v>7145796</v>
      </c>
      <c r="T22" s="1">
        <v>3656732</v>
      </c>
      <c r="U22" s="1">
        <v>0</v>
      </c>
      <c r="V22" s="1">
        <v>27863783</v>
      </c>
      <c r="W22" s="1">
        <v>22122226</v>
      </c>
      <c r="X22" s="1">
        <v>0</v>
      </c>
      <c r="Y22" s="1">
        <v>6755101</v>
      </c>
      <c r="Z22" s="1">
        <v>33578</v>
      </c>
      <c r="AA22" s="1">
        <v>665804419</v>
      </c>
      <c r="AB22" s="1"/>
      <c r="AC22" s="2">
        <f>D22/AA22</f>
        <v>0.20416782184198751</v>
      </c>
      <c r="AD22" s="2">
        <f>(E22+F22+G22)/AA22</f>
        <v>0.15933811187276004</v>
      </c>
      <c r="AE22" s="2">
        <f>(H22+I22+J22)/AA22</f>
        <v>4.1426641537505325E-2</v>
      </c>
      <c r="AF22" s="2">
        <f>(K22+L22+M22)/AA22</f>
        <v>0.29011418591981442</v>
      </c>
      <c r="AG22" s="2">
        <f>(N22+O22+P22)/AA22</f>
        <v>0.16848723859250925</v>
      </c>
      <c r="AH22" s="2">
        <f>Q22/AA22</f>
        <v>3.4968902782244828E-2</v>
      </c>
      <c r="AI22" s="2">
        <f>(R22+S22+T22+U22+V22+Z22)/AA22</f>
        <v>5.8125010732318377E-2</v>
      </c>
      <c r="AJ22" s="2">
        <f>W22/AA22</f>
        <v>3.3226312966240616E-2</v>
      </c>
      <c r="AK22" s="2">
        <f>(X22+Y22)/AA22</f>
        <v>1.0145773754619673E-2</v>
      </c>
      <c r="AL22" s="2">
        <f>SUM(AC22:AK22)</f>
        <v>0.99999999999999989</v>
      </c>
    </row>
    <row r="23" spans="1:38" x14ac:dyDescent="0.25">
      <c r="A23">
        <v>221759</v>
      </c>
      <c r="B23" t="s">
        <v>84</v>
      </c>
      <c r="C23">
        <v>1</v>
      </c>
      <c r="D23" s="1">
        <v>309324461</v>
      </c>
      <c r="E23" s="1">
        <v>220231288</v>
      </c>
      <c r="F23" s="1">
        <v>0</v>
      </c>
      <c r="G23" s="1">
        <v>31463969</v>
      </c>
      <c r="H23" s="1">
        <v>6253665</v>
      </c>
      <c r="I23" s="1">
        <v>8257211</v>
      </c>
      <c r="J23" s="1">
        <v>0</v>
      </c>
      <c r="K23" s="1">
        <v>320711420</v>
      </c>
      <c r="L23" s="1">
        <v>39512903</v>
      </c>
      <c r="M23" s="1">
        <v>57415303</v>
      </c>
      <c r="N23" s="1">
        <v>13493050</v>
      </c>
      <c r="O23" s="1">
        <v>130112166</v>
      </c>
      <c r="P23" s="1">
        <v>28839957</v>
      </c>
      <c r="Q23" s="1">
        <v>44805757</v>
      </c>
      <c r="R23" s="1">
        <v>59452928</v>
      </c>
      <c r="S23" s="1">
        <v>19526258</v>
      </c>
      <c r="T23" s="1">
        <v>0</v>
      </c>
      <c r="U23" s="1">
        <v>6190052</v>
      </c>
      <c r="V23" s="1">
        <v>2086400</v>
      </c>
      <c r="W23" s="1">
        <v>56150504</v>
      </c>
      <c r="X23" s="1">
        <v>61778595</v>
      </c>
      <c r="Y23" s="1">
        <v>17100505</v>
      </c>
      <c r="Z23" s="1">
        <v>8505928</v>
      </c>
      <c r="AA23" s="1">
        <v>1441212320</v>
      </c>
      <c r="AB23" s="1"/>
      <c r="AC23" s="2">
        <f>D23/AA23</f>
        <v>0.21462796057696759</v>
      </c>
      <c r="AD23" s="2">
        <f>(E23+F23+G23)/AA23</f>
        <v>0.17464134430935199</v>
      </c>
      <c r="AE23" s="2">
        <f>(H23+I23+J23)/AA23</f>
        <v>1.0068520646562332E-2</v>
      </c>
      <c r="AF23" s="2">
        <f>(K23+L23+M23)/AA23</f>
        <v>0.28978355250252091</v>
      </c>
      <c r="AG23" s="2">
        <f>(N23+O23+P23)/AA23</f>
        <v>0.11965285794947965</v>
      </c>
      <c r="AH23" s="2">
        <f>Q23/AA23</f>
        <v>3.1088935598330161E-2</v>
      </c>
      <c r="AI23" s="2">
        <f>(R23+S23+T23+U23+V23+Z23)/AA23</f>
        <v>6.6445148068120866E-2</v>
      </c>
      <c r="AJ23" s="2">
        <f>W23/AA23</f>
        <v>3.8960605055055317E-2</v>
      </c>
      <c r="AK23" s="2">
        <f>(X23+Y23)/AA23</f>
        <v>5.4731075293611146E-2</v>
      </c>
      <c r="AL23" s="2">
        <f>SUM(AC23:AK23)</f>
        <v>0.99999999999999989</v>
      </c>
    </row>
    <row r="24" spans="1:38" x14ac:dyDescent="0.25">
      <c r="A24">
        <v>166629</v>
      </c>
      <c r="B24" t="s">
        <v>104</v>
      </c>
      <c r="C24">
        <v>1</v>
      </c>
      <c r="D24" s="1">
        <v>374009000</v>
      </c>
      <c r="E24" s="1">
        <v>256110000</v>
      </c>
      <c r="F24" s="1">
        <v>0</v>
      </c>
      <c r="G24" s="1">
        <v>9137000</v>
      </c>
      <c r="H24" s="1">
        <v>0</v>
      </c>
      <c r="I24" s="1">
        <v>242000</v>
      </c>
      <c r="J24" s="1">
        <v>0</v>
      </c>
      <c r="K24" s="1">
        <v>345411000</v>
      </c>
      <c r="L24" s="1">
        <v>20906000</v>
      </c>
      <c r="M24" s="1">
        <v>0</v>
      </c>
      <c r="N24" s="1">
        <v>6602000</v>
      </c>
      <c r="O24" s="1">
        <v>90965000</v>
      </c>
      <c r="P24" s="1">
        <v>24534000</v>
      </c>
      <c r="Q24" s="1">
        <v>36441000</v>
      </c>
      <c r="R24" s="1">
        <v>0</v>
      </c>
      <c r="S24" s="1">
        <v>16575000</v>
      </c>
      <c r="T24" s="1">
        <v>73000</v>
      </c>
      <c r="U24" s="1">
        <v>0</v>
      </c>
      <c r="V24" s="1">
        <v>11292000</v>
      </c>
      <c r="W24" s="1">
        <v>30614000</v>
      </c>
      <c r="X24" s="1">
        <v>39032000</v>
      </c>
      <c r="Y24" s="1">
        <v>23025000</v>
      </c>
      <c r="Z24" s="1">
        <v>0</v>
      </c>
      <c r="AA24" s="1">
        <v>1284968000</v>
      </c>
      <c r="AB24" s="1"/>
      <c r="AC24" s="2">
        <f>D24/AA24</f>
        <v>0.29106483585583454</v>
      </c>
      <c r="AD24" s="2">
        <f>(E24+F24+G24)/AA24</f>
        <v>0.20642303932860584</v>
      </c>
      <c r="AE24" s="2">
        <f>(H24+I24+J24)/AA24</f>
        <v>1.8833153821729413E-4</v>
      </c>
      <c r="AF24" s="2">
        <f>(K24+L24+M24)/AA24</f>
        <v>0.28507869456671292</v>
      </c>
      <c r="AG24" s="2">
        <f>(N24+O24+P24)/AA24</f>
        <v>9.5022599784586076E-2</v>
      </c>
      <c r="AH24" s="2">
        <f>Q24/AA24</f>
        <v>2.8359461091638078E-2</v>
      </c>
      <c r="AI24" s="2">
        <f>(R24+S24+T24+U24+V24+Z24)/AA24</f>
        <v>2.174373213963305E-2</v>
      </c>
      <c r="AJ24" s="2">
        <f>W24/AA24</f>
        <v>2.3824717813984472E-2</v>
      </c>
      <c r="AK24" s="2">
        <f>(X24+Y24)/AA24</f>
        <v>4.8294587880787693E-2</v>
      </c>
      <c r="AL24" s="2">
        <f>SUM(AC24:AK24)</f>
        <v>1</v>
      </c>
    </row>
    <row r="25" spans="1:38" x14ac:dyDescent="0.25">
      <c r="A25">
        <v>139959</v>
      </c>
      <c r="B25" t="s">
        <v>95</v>
      </c>
      <c r="C25">
        <v>1</v>
      </c>
      <c r="D25" s="1">
        <v>453158505</v>
      </c>
      <c r="E25" s="1">
        <v>188534170</v>
      </c>
      <c r="F25" s="1">
        <v>0</v>
      </c>
      <c r="G25" s="1">
        <v>79392840</v>
      </c>
      <c r="H25" s="1">
        <v>0</v>
      </c>
      <c r="I25" s="1">
        <v>6163972</v>
      </c>
      <c r="J25" s="1">
        <v>16390</v>
      </c>
      <c r="K25" s="1">
        <v>435718535</v>
      </c>
      <c r="L25" s="1">
        <v>27201677</v>
      </c>
      <c r="M25" s="1">
        <v>6729439</v>
      </c>
      <c r="N25" s="1">
        <v>0</v>
      </c>
      <c r="O25" s="1">
        <v>150018155</v>
      </c>
      <c r="P25" s="1">
        <v>27836288</v>
      </c>
      <c r="Q25" s="1">
        <v>68213782</v>
      </c>
      <c r="R25" s="1">
        <v>0</v>
      </c>
      <c r="S25" s="1">
        <v>3104969</v>
      </c>
      <c r="T25" s="1">
        <v>11341259</v>
      </c>
      <c r="U25" s="1">
        <v>0</v>
      </c>
      <c r="V25" s="1">
        <v>61158012</v>
      </c>
      <c r="W25" s="1">
        <v>10103195</v>
      </c>
      <c r="X25" s="1">
        <v>0</v>
      </c>
      <c r="Y25" s="1">
        <v>123599667</v>
      </c>
      <c r="Z25" s="1">
        <v>936079</v>
      </c>
      <c r="AA25" s="1">
        <v>1653226934</v>
      </c>
      <c r="AB25" s="1"/>
      <c r="AC25" s="2">
        <f>D25/AA25</f>
        <v>0.27410544534474662</v>
      </c>
      <c r="AD25" s="2">
        <f>(E25+F25+G25)/AA25</f>
        <v>0.16206305649264241</v>
      </c>
      <c r="AE25" s="2">
        <f>(H25+I25+J25)/AA25</f>
        <v>3.7383627576442571E-3</v>
      </c>
      <c r="AF25" s="2">
        <f>(K25+L25+M25)/AA25</f>
        <v>0.28408057075605325</v>
      </c>
      <c r="AG25" s="2">
        <f>(N25+O25+P25)/AA25</f>
        <v>0.1075801750759524</v>
      </c>
      <c r="AH25" s="2">
        <f>Q25/AA25</f>
        <v>4.1260991214893912E-2</v>
      </c>
      <c r="AI25" s="2">
        <f>(R25+S25+T25+U25+V25+Z25)/AA25</f>
        <v>4.6297527233487477E-2</v>
      </c>
      <c r="AJ25" s="2">
        <f>W25/AA25</f>
        <v>6.1111967100337602E-3</v>
      </c>
      <c r="AK25" s="2">
        <f>(X25+Y25)/AA25</f>
        <v>7.4762674414545927E-2</v>
      </c>
      <c r="AL25" s="2">
        <f>SUM(AC25:AK25)</f>
        <v>1</v>
      </c>
    </row>
    <row r="26" spans="1:38" x14ac:dyDescent="0.25">
      <c r="A26">
        <v>106397</v>
      </c>
      <c r="B26" t="s">
        <v>88</v>
      </c>
      <c r="C26">
        <v>1</v>
      </c>
      <c r="D26" s="1">
        <v>227456739</v>
      </c>
      <c r="E26" s="1">
        <v>179830934</v>
      </c>
      <c r="F26" s="1">
        <v>0</v>
      </c>
      <c r="G26" s="1">
        <v>22454703</v>
      </c>
      <c r="H26" s="1">
        <v>0</v>
      </c>
      <c r="I26" s="1">
        <v>4144630</v>
      </c>
      <c r="J26" s="1">
        <v>0</v>
      </c>
      <c r="K26" s="1">
        <v>206764617</v>
      </c>
      <c r="L26" s="1">
        <v>32460684</v>
      </c>
      <c r="M26" s="1">
        <v>27016602</v>
      </c>
      <c r="N26" s="1">
        <v>0</v>
      </c>
      <c r="O26" s="1">
        <v>55165835</v>
      </c>
      <c r="P26" s="1">
        <v>21631421</v>
      </c>
      <c r="Q26" s="1">
        <v>39224018</v>
      </c>
      <c r="R26" s="1">
        <v>0</v>
      </c>
      <c r="S26" s="1">
        <v>13271938</v>
      </c>
      <c r="T26" s="1">
        <v>2733202</v>
      </c>
      <c r="U26" s="1">
        <v>47785</v>
      </c>
      <c r="V26" s="1">
        <v>72257662</v>
      </c>
      <c r="W26" s="1">
        <v>11951939</v>
      </c>
      <c r="X26" s="1">
        <v>350000</v>
      </c>
      <c r="Y26" s="1">
        <v>20437460</v>
      </c>
      <c r="Z26" s="1">
        <v>113312</v>
      </c>
      <c r="AA26" s="1">
        <v>937313481</v>
      </c>
      <c r="AB26" s="1"/>
      <c r="AC26" s="2">
        <f>D26/AA26</f>
        <v>0.24266880143165251</v>
      </c>
      <c r="AD26" s="2">
        <f>(E26+F26+G26)/AA26</f>
        <v>0.21581428316189982</v>
      </c>
      <c r="AE26" s="2">
        <f>(H26+I26+J26)/AA26</f>
        <v>4.4218184033565609E-3</v>
      </c>
      <c r="AF26" s="2">
        <f>(K26+L26+M26)/AA26</f>
        <v>0.28404787554741251</v>
      </c>
      <c r="AG26" s="2">
        <f>(N26+O26+P26)/AA26</f>
        <v>8.1933374006385382E-2</v>
      </c>
      <c r="AH26" s="2">
        <f>Q26/AA26</f>
        <v>4.1847278199981422E-2</v>
      </c>
      <c r="AI26" s="2">
        <f>(R26+S26+T26+U26+V26+Z26)/AA26</f>
        <v>9.4337594404022021E-2</v>
      </c>
      <c r="AJ26" s="2">
        <f>W26/AA26</f>
        <v>1.275127184477143E-2</v>
      </c>
      <c r="AK26" s="2">
        <f>(X26+Y26)/AA26</f>
        <v>2.2177703000518349E-2</v>
      </c>
      <c r="AL26" s="2">
        <f>SUM(AC26:AK26)</f>
        <v>1</v>
      </c>
    </row>
    <row r="27" spans="1:38" x14ac:dyDescent="0.25">
      <c r="A27">
        <v>230728</v>
      </c>
      <c r="B27" t="s">
        <v>117</v>
      </c>
      <c r="C27">
        <v>1</v>
      </c>
      <c r="D27" s="1">
        <v>142666323</v>
      </c>
      <c r="E27" s="1">
        <v>51728242</v>
      </c>
      <c r="F27" s="1">
        <v>0</v>
      </c>
      <c r="G27" s="1">
        <v>13425182</v>
      </c>
      <c r="H27" s="1">
        <v>0</v>
      </c>
      <c r="I27" s="1">
        <v>1380272</v>
      </c>
      <c r="J27" s="1">
        <v>0</v>
      </c>
      <c r="K27" s="1">
        <v>197437533</v>
      </c>
      <c r="L27" s="1">
        <v>9343135</v>
      </c>
      <c r="M27" s="1">
        <v>8219984</v>
      </c>
      <c r="N27" s="1">
        <v>0</v>
      </c>
      <c r="O27" s="1">
        <v>173658470</v>
      </c>
      <c r="P27" s="1">
        <v>37494319</v>
      </c>
      <c r="Q27" s="1">
        <v>15232981</v>
      </c>
      <c r="R27" s="1">
        <v>0</v>
      </c>
      <c r="S27" s="1">
        <v>28495456</v>
      </c>
      <c r="T27" s="1">
        <v>137453</v>
      </c>
      <c r="U27" s="1">
        <v>0</v>
      </c>
      <c r="V27" s="1">
        <v>14845508</v>
      </c>
      <c r="W27" s="1">
        <v>29422923</v>
      </c>
      <c r="X27" s="1">
        <v>14608885</v>
      </c>
      <c r="Y27" s="1">
        <v>14331728</v>
      </c>
      <c r="Z27" s="1">
        <v>7670447</v>
      </c>
      <c r="AA27" s="1">
        <v>760098841</v>
      </c>
      <c r="AB27" s="1"/>
      <c r="AC27" s="2">
        <f>D27/AA27</f>
        <v>0.18769443565037616</v>
      </c>
      <c r="AD27" s="2">
        <f>(E27+F27+G27)/AA27</f>
        <v>8.5717041634062963E-2</v>
      </c>
      <c r="AE27" s="2">
        <f>(H27+I27+J27)/AA27</f>
        <v>1.8159112020011618E-3</v>
      </c>
      <c r="AF27" s="2">
        <f>(K27+L27+M27)/AA27</f>
        <v>0.28285880783233558</v>
      </c>
      <c r="AG27" s="2">
        <f>(N27+O27+P27)/AA27</f>
        <v>0.27779648857535882</v>
      </c>
      <c r="AH27" s="2">
        <f>Q27/AA27</f>
        <v>2.0040789668826768E-2</v>
      </c>
      <c r="AI27" s="2">
        <f>(R27+S27+T27+U27+V27+Z27)/AA27</f>
        <v>6.7292385201781935E-2</v>
      </c>
      <c r="AJ27" s="2">
        <f>W27/AA27</f>
        <v>3.8709338066205523E-2</v>
      </c>
      <c r="AK27" s="2">
        <f>(X27+Y27)/AA27</f>
        <v>3.8074802169051063E-2</v>
      </c>
      <c r="AL27" s="2">
        <f>SUM(AC27:AK27)</f>
        <v>0.99999999999999989</v>
      </c>
    </row>
    <row r="28" spans="1:38" x14ac:dyDescent="0.25">
      <c r="A28">
        <v>237899</v>
      </c>
      <c r="B28" t="s">
        <v>121</v>
      </c>
      <c r="C28">
        <v>1</v>
      </c>
      <c r="D28" s="1">
        <v>10494956</v>
      </c>
      <c r="E28" s="1">
        <v>4377225</v>
      </c>
      <c r="F28" s="1">
        <v>0</v>
      </c>
      <c r="G28" s="1">
        <v>2338</v>
      </c>
      <c r="H28" s="1">
        <v>0</v>
      </c>
      <c r="I28" s="1">
        <v>0</v>
      </c>
      <c r="J28" s="1">
        <v>0</v>
      </c>
      <c r="K28" s="1">
        <v>11356258</v>
      </c>
      <c r="L28" s="1">
        <v>2962759</v>
      </c>
      <c r="M28" s="1">
        <v>0</v>
      </c>
      <c r="N28" s="1">
        <v>0</v>
      </c>
      <c r="O28" s="1">
        <v>8622075</v>
      </c>
      <c r="P28" s="1">
        <v>6800551</v>
      </c>
      <c r="Q28" s="1">
        <v>346713</v>
      </c>
      <c r="R28" s="1">
        <v>0</v>
      </c>
      <c r="S28" s="1">
        <v>1456894</v>
      </c>
      <c r="T28" s="1">
        <v>0</v>
      </c>
      <c r="U28" s="1">
        <v>466348</v>
      </c>
      <c r="V28" s="1">
        <v>0</v>
      </c>
      <c r="W28" s="1">
        <v>26928</v>
      </c>
      <c r="X28" s="1">
        <v>0</v>
      </c>
      <c r="Y28" s="1">
        <v>3916627</v>
      </c>
      <c r="Z28" s="1">
        <v>0</v>
      </c>
      <c r="AA28" s="1">
        <v>50829672</v>
      </c>
      <c r="AB28" s="1"/>
      <c r="AC28" s="2">
        <f>D28/AA28</f>
        <v>0.20647302229296305</v>
      </c>
      <c r="AD28" s="2">
        <f>(E28+F28+G28)/AA28</f>
        <v>8.6161543596031856E-2</v>
      </c>
      <c r="AE28" s="2">
        <f>(H28+I28+J28)/AA28</f>
        <v>0</v>
      </c>
      <c r="AF28" s="2">
        <f>(K28+L28+M28)/AA28</f>
        <v>0.28170587053955415</v>
      </c>
      <c r="AG28" s="2">
        <f>(N28+O28+P28)/AA28</f>
        <v>0.30341777534979963</v>
      </c>
      <c r="AH28" s="2">
        <f>Q28/AA28</f>
        <v>6.8210749028638235E-3</v>
      </c>
      <c r="AI28" s="2">
        <f>(R28+S28+T28+U28+V28+Z28)/AA28</f>
        <v>3.7836994108480577E-2</v>
      </c>
      <c r="AJ28" s="2">
        <f>W28/AA28</f>
        <v>5.2976930482651942E-4</v>
      </c>
      <c r="AK28" s="2">
        <f>(X28+Y28)/AA28</f>
        <v>7.7053949905480409E-2</v>
      </c>
      <c r="AL28" s="2">
        <f>SUM(AC28:AK28)</f>
        <v>1</v>
      </c>
    </row>
    <row r="29" spans="1:38" x14ac:dyDescent="0.25">
      <c r="A29">
        <v>161253</v>
      </c>
      <c r="B29" t="s">
        <v>101</v>
      </c>
      <c r="C29">
        <v>1</v>
      </c>
      <c r="D29" s="1">
        <v>101227000</v>
      </c>
      <c r="E29" s="1">
        <v>48288000</v>
      </c>
      <c r="F29" s="1">
        <v>0</v>
      </c>
      <c r="G29" s="1">
        <v>23330000</v>
      </c>
      <c r="H29" s="1">
        <v>0</v>
      </c>
      <c r="I29" s="1">
        <v>0</v>
      </c>
      <c r="J29" s="1">
        <v>0</v>
      </c>
      <c r="K29" s="1">
        <v>97527000</v>
      </c>
      <c r="L29" s="1">
        <v>6015000</v>
      </c>
      <c r="M29" s="1">
        <v>0</v>
      </c>
      <c r="N29" s="1">
        <v>0</v>
      </c>
      <c r="O29" s="1">
        <v>34522000</v>
      </c>
      <c r="P29" s="1">
        <v>11921000</v>
      </c>
      <c r="Q29" s="1">
        <v>10845000</v>
      </c>
      <c r="R29" s="1">
        <v>0</v>
      </c>
      <c r="S29" s="1">
        <v>8411000</v>
      </c>
      <c r="T29" s="1">
        <v>2027000</v>
      </c>
      <c r="U29" s="1">
        <v>79000</v>
      </c>
      <c r="V29" s="1">
        <v>10229000</v>
      </c>
      <c r="W29" s="1">
        <v>8041000</v>
      </c>
      <c r="X29" s="1">
        <v>3962000</v>
      </c>
      <c r="Y29" s="1">
        <v>1634000</v>
      </c>
      <c r="Z29" s="1">
        <v>501000</v>
      </c>
      <c r="AA29" s="1">
        <v>368559000</v>
      </c>
      <c r="AB29" s="1"/>
      <c r="AC29" s="2">
        <f>D29/AA29</f>
        <v>0.27465616088604539</v>
      </c>
      <c r="AD29" s="2">
        <f>(E29+F29+G29)/AA29</f>
        <v>0.19431895571672378</v>
      </c>
      <c r="AE29" s="2">
        <f>(H29+I29+J29)/AA29</f>
        <v>0</v>
      </c>
      <c r="AF29" s="2">
        <f>(K29+L29+M29)/AA29</f>
        <v>0.28093738044654992</v>
      </c>
      <c r="AG29" s="2">
        <f>(N29+O29+P29)/AA29</f>
        <v>0.12601238878985455</v>
      </c>
      <c r="AH29" s="2">
        <f>Q29/AA29</f>
        <v>2.9425410856877731E-2</v>
      </c>
      <c r="AI29" s="2">
        <f>(R29+S29+T29+U29+V29+Z29)/AA29</f>
        <v>5.764884319742565E-2</v>
      </c>
      <c r="AJ29" s="2">
        <f>W29/AA29</f>
        <v>2.1817402369769832E-2</v>
      </c>
      <c r="AK29" s="2">
        <f>(X29+Y29)/AA29</f>
        <v>1.5183457736753139E-2</v>
      </c>
      <c r="AL29" s="2">
        <f>SUM(AC29:AK29)</f>
        <v>1</v>
      </c>
    </row>
    <row r="30" spans="1:38" x14ac:dyDescent="0.25">
      <c r="A30">
        <v>218733</v>
      </c>
      <c r="B30" t="s">
        <v>77</v>
      </c>
      <c r="C30">
        <v>1</v>
      </c>
      <c r="D30" s="1">
        <v>25823331</v>
      </c>
      <c r="E30" s="1">
        <v>10223434</v>
      </c>
      <c r="F30" s="1">
        <v>0</v>
      </c>
      <c r="G30" s="1">
        <v>3521026</v>
      </c>
      <c r="H30" s="1">
        <v>0</v>
      </c>
      <c r="I30" s="1">
        <v>0</v>
      </c>
      <c r="J30" s="1">
        <v>0</v>
      </c>
      <c r="K30" s="1">
        <v>24685126</v>
      </c>
      <c r="L30" s="1">
        <v>3712974</v>
      </c>
      <c r="M30" s="1">
        <v>0</v>
      </c>
      <c r="N30" s="1">
        <v>0</v>
      </c>
      <c r="O30" s="1">
        <v>14405742</v>
      </c>
      <c r="P30" s="1">
        <v>9876362</v>
      </c>
      <c r="Q30" s="1">
        <v>353040</v>
      </c>
      <c r="R30" s="1">
        <v>0</v>
      </c>
      <c r="S30" s="1">
        <v>1486984</v>
      </c>
      <c r="T30" s="1">
        <v>8000000</v>
      </c>
      <c r="U30" s="1">
        <v>0</v>
      </c>
      <c r="V30" s="1">
        <v>394740</v>
      </c>
      <c r="W30" s="1">
        <v>124378</v>
      </c>
      <c r="X30" s="1">
        <v>0</v>
      </c>
      <c r="Y30" s="1">
        <v>149818</v>
      </c>
      <c r="Z30" s="1">
        <v>24798</v>
      </c>
      <c r="AA30" s="1">
        <v>102781753</v>
      </c>
      <c r="AB30" s="1"/>
      <c r="AC30" s="2">
        <f>D30/AA30</f>
        <v>0.25124431376452588</v>
      </c>
      <c r="AD30" s="2">
        <f>(E30+F30+G30)/AA30</f>
        <v>0.1337247088984754</v>
      </c>
      <c r="AE30" s="2">
        <f>(H30+I30+J30)/AA30</f>
        <v>0</v>
      </c>
      <c r="AF30" s="2">
        <f>(K30+L30+M30)/AA30</f>
        <v>0.27629515133877897</v>
      </c>
      <c r="AG30" s="2">
        <f>(N30+O30+P30)/AA30</f>
        <v>0.23624917158204142</v>
      </c>
      <c r="AH30" s="2">
        <f>Q30/AA30</f>
        <v>3.4348509311764707E-3</v>
      </c>
      <c r="AI30" s="2">
        <f>(R30+S30+T30+U30+V30+Z30)/AA30</f>
        <v>9.6384053694822655E-2</v>
      </c>
      <c r="AJ30" s="2">
        <f>W30/AA30</f>
        <v>1.2101175195951368E-3</v>
      </c>
      <c r="AK30" s="2">
        <f>(X30+Y30)/AA30</f>
        <v>1.4576322705840599E-3</v>
      </c>
      <c r="AL30" s="2">
        <f>SUM(AC30:AK30)</f>
        <v>0.99999999999999978</v>
      </c>
    </row>
    <row r="31" spans="1:38" x14ac:dyDescent="0.25">
      <c r="A31">
        <v>134130</v>
      </c>
      <c r="B31" t="s">
        <v>94</v>
      </c>
      <c r="C31">
        <v>1</v>
      </c>
      <c r="D31" s="1">
        <v>430586000</v>
      </c>
      <c r="E31" s="1">
        <v>131406000</v>
      </c>
      <c r="F31" s="1">
        <v>0</v>
      </c>
      <c r="G31" s="1">
        <v>55347000</v>
      </c>
      <c r="H31" s="1">
        <v>0</v>
      </c>
      <c r="I31" s="1">
        <v>6021000</v>
      </c>
      <c r="J31" s="1">
        <v>0</v>
      </c>
      <c r="K31" s="1">
        <v>707072000</v>
      </c>
      <c r="L31" s="1">
        <v>43999000</v>
      </c>
      <c r="M31" s="1">
        <v>69435000</v>
      </c>
      <c r="N31" s="1">
        <v>0</v>
      </c>
      <c r="O31" s="1">
        <v>432731000</v>
      </c>
      <c r="P31" s="1">
        <v>43117000</v>
      </c>
      <c r="Q31" s="1">
        <v>791676000</v>
      </c>
      <c r="R31" s="1">
        <v>0</v>
      </c>
      <c r="S31" s="1">
        <v>3502000</v>
      </c>
      <c r="T31" s="1">
        <v>4243000</v>
      </c>
      <c r="U31" s="1">
        <v>0</v>
      </c>
      <c r="V31" s="1">
        <v>116665000</v>
      </c>
      <c r="W31" s="1">
        <v>54911000</v>
      </c>
      <c r="X31" s="1">
        <v>59430000</v>
      </c>
      <c r="Y31" s="1">
        <v>23422000</v>
      </c>
      <c r="Z31" s="1">
        <v>0</v>
      </c>
      <c r="AA31" s="1">
        <v>2973563000</v>
      </c>
      <c r="AB31" s="1"/>
      <c r="AC31" s="2">
        <f>D31/AA31</f>
        <v>0.14480473425315019</v>
      </c>
      <c r="AD31" s="2">
        <f>(E31+F31+G31)/AA31</f>
        <v>6.280445378154087E-2</v>
      </c>
      <c r="AE31" s="2">
        <f>(H31+I31+J31)/AA31</f>
        <v>2.0248435967221813E-3</v>
      </c>
      <c r="AF31" s="2">
        <f>(K31+L31+M31)/AA31</f>
        <v>0.27593361902875441</v>
      </c>
      <c r="AG31" s="2">
        <f>(N31+O31+P31)/AA31</f>
        <v>0.16002620425395392</v>
      </c>
      <c r="AH31" s="2">
        <f>Q31/AA31</f>
        <v>0.26623817958455898</v>
      </c>
      <c r="AI31" s="2">
        <f>(R31+S31+T31+U31+V31+Z31)/AA31</f>
        <v>4.1838696540143931E-2</v>
      </c>
      <c r="AJ31" s="2">
        <f>W31/AA31</f>
        <v>1.8466398727721593E-2</v>
      </c>
      <c r="AK31" s="2">
        <f>(X31+Y31)/AA31</f>
        <v>2.7862870233453942E-2</v>
      </c>
      <c r="AL31" s="2">
        <f>SUM(AC31:AK31)</f>
        <v>1</v>
      </c>
    </row>
    <row r="32" spans="1:38" x14ac:dyDescent="0.25">
      <c r="A32">
        <v>240754</v>
      </c>
      <c r="B32" t="s">
        <v>96</v>
      </c>
      <c r="C32">
        <v>1</v>
      </c>
      <c r="D32" s="1">
        <v>13086036</v>
      </c>
      <c r="E32" s="1">
        <v>542289</v>
      </c>
      <c r="F32" s="1">
        <v>0</v>
      </c>
      <c r="G32" s="1">
        <v>542289</v>
      </c>
      <c r="H32" s="1">
        <v>0</v>
      </c>
      <c r="I32" s="1">
        <v>0</v>
      </c>
      <c r="J32" s="1">
        <v>0</v>
      </c>
      <c r="K32" s="1">
        <v>26133954</v>
      </c>
      <c r="L32" s="1">
        <v>1172958</v>
      </c>
      <c r="M32" s="1">
        <v>0</v>
      </c>
      <c r="N32" s="1">
        <v>0</v>
      </c>
      <c r="O32" s="1">
        <v>30378823</v>
      </c>
      <c r="P32" s="1">
        <v>7793798</v>
      </c>
      <c r="Q32" s="1">
        <v>1153310</v>
      </c>
      <c r="R32" s="1">
        <v>0</v>
      </c>
      <c r="S32" s="1">
        <v>7133631</v>
      </c>
      <c r="T32" s="1">
        <v>9269881</v>
      </c>
      <c r="U32" s="1">
        <v>0</v>
      </c>
      <c r="V32" s="1">
        <v>0</v>
      </c>
      <c r="W32" s="1">
        <v>2355658</v>
      </c>
      <c r="X32" s="1">
        <v>0</v>
      </c>
      <c r="Y32" s="1">
        <v>0</v>
      </c>
      <c r="Z32" s="1">
        <v>0</v>
      </c>
      <c r="AA32" s="1">
        <v>99562627</v>
      </c>
      <c r="AB32" s="1"/>
      <c r="AC32" s="2">
        <f>D32/AA32</f>
        <v>0.1314352221742803</v>
      </c>
      <c r="AD32" s="2">
        <f>(E32+F32+G32)/AA32</f>
        <v>1.0893424899284748E-2</v>
      </c>
      <c r="AE32" s="2">
        <f>(H32+I32+J32)/AA32</f>
        <v>0</v>
      </c>
      <c r="AF32" s="2">
        <f>(K32+L32+M32)/AA32</f>
        <v>0.274268697229132</v>
      </c>
      <c r="AG32" s="2">
        <f>(N32+O32+P32)/AA32</f>
        <v>0.38340311169169933</v>
      </c>
      <c r="AH32" s="2">
        <f>Q32/AA32</f>
        <v>1.158376425724484E-2</v>
      </c>
      <c r="AI32" s="2">
        <f>(R32+S32+T32+U32+V32+Z32)/AA32</f>
        <v>0.16475571702221156</v>
      </c>
      <c r="AJ32" s="2">
        <f>W32/AA32</f>
        <v>2.3660062726147232E-2</v>
      </c>
      <c r="AK32" s="2">
        <f>(X32+Y32)/AA32</f>
        <v>0</v>
      </c>
      <c r="AL32" s="2">
        <f>SUM(AC32:AK32)</f>
        <v>0.99999999999999989</v>
      </c>
    </row>
    <row r="33" spans="1:38" x14ac:dyDescent="0.25">
      <c r="A33">
        <v>176080</v>
      </c>
      <c r="B33" t="s">
        <v>56</v>
      </c>
      <c r="C33">
        <v>1</v>
      </c>
      <c r="D33" s="1">
        <v>161788625</v>
      </c>
      <c r="E33" s="1">
        <v>94588698</v>
      </c>
      <c r="F33" s="1">
        <v>0</v>
      </c>
      <c r="G33" s="1">
        <v>41263168</v>
      </c>
      <c r="H33" s="1">
        <v>0</v>
      </c>
      <c r="I33" s="1">
        <v>689917</v>
      </c>
      <c r="J33" s="1">
        <v>0</v>
      </c>
      <c r="K33" s="1">
        <v>176101014</v>
      </c>
      <c r="L33" s="1">
        <v>22710548</v>
      </c>
      <c r="M33" s="1">
        <v>0</v>
      </c>
      <c r="N33" s="1">
        <v>13749480</v>
      </c>
      <c r="O33" s="1">
        <v>105088480</v>
      </c>
      <c r="P33" s="1">
        <v>27897386</v>
      </c>
      <c r="Q33" s="1">
        <v>15908338</v>
      </c>
      <c r="R33" s="1">
        <v>205508</v>
      </c>
      <c r="S33" s="1">
        <v>5474887</v>
      </c>
      <c r="T33" s="1">
        <v>92970</v>
      </c>
      <c r="U33" s="1">
        <v>0</v>
      </c>
      <c r="V33" s="1">
        <v>35077291</v>
      </c>
      <c r="W33" s="1">
        <v>4086945</v>
      </c>
      <c r="X33" s="1">
        <v>13142615</v>
      </c>
      <c r="Y33" s="1">
        <v>19205537</v>
      </c>
      <c r="Z33" s="1">
        <v>0</v>
      </c>
      <c r="AA33" s="1">
        <v>737071407</v>
      </c>
      <c r="AB33" s="1"/>
      <c r="AC33" s="2">
        <f>D33/AA33</f>
        <v>0.21950196882349013</v>
      </c>
      <c r="AD33" s="2">
        <f>(E33+F33+G33)/AA33</f>
        <v>0.18431303223786566</v>
      </c>
      <c r="AE33" s="2">
        <f>(H33+I33+J33)/AA33</f>
        <v>9.3602464218232797E-4</v>
      </c>
      <c r="AF33" s="2">
        <f>(K33+L33+M33)/AA33</f>
        <v>0.26973175205533378</v>
      </c>
      <c r="AG33" s="2">
        <f>(N33+O33+P33)/AA33</f>
        <v>0.19907887432133153</v>
      </c>
      <c r="AH33" s="2">
        <f>Q33/AA33</f>
        <v>2.1583170706281379E-2</v>
      </c>
      <c r="AI33" s="2">
        <f>(R33+S33+T33+U33+V33+Z33)/AA33</f>
        <v>5.5422928649842468E-2</v>
      </c>
      <c r="AJ33" s="2">
        <f>W33/AA33</f>
        <v>5.5448426857779331E-3</v>
      </c>
      <c r="AK33" s="2">
        <f>(X33+Y33)/AA33</f>
        <v>4.388740587789481E-2</v>
      </c>
      <c r="AL33" s="2">
        <f>SUM(AC33:AK33)</f>
        <v>1</v>
      </c>
    </row>
    <row r="34" spans="1:38" x14ac:dyDescent="0.25">
      <c r="A34">
        <v>236939</v>
      </c>
      <c r="B34" t="s">
        <v>120</v>
      </c>
      <c r="C34">
        <v>1</v>
      </c>
      <c r="D34" s="1">
        <v>286137428</v>
      </c>
      <c r="E34" s="1">
        <v>160268691</v>
      </c>
      <c r="F34" s="1">
        <v>0</v>
      </c>
      <c r="G34" s="1">
        <v>24874984</v>
      </c>
      <c r="H34" s="1">
        <v>0</v>
      </c>
      <c r="I34" s="1">
        <v>21058468</v>
      </c>
      <c r="J34" s="1">
        <v>0</v>
      </c>
      <c r="K34" s="1">
        <v>224658120</v>
      </c>
      <c r="L34" s="1">
        <v>90500606</v>
      </c>
      <c r="M34" s="1">
        <v>0</v>
      </c>
      <c r="N34" s="1">
        <v>10067823</v>
      </c>
      <c r="O34" s="1">
        <v>135289800</v>
      </c>
      <c r="P34" s="1">
        <v>33477484</v>
      </c>
      <c r="Q34" s="1">
        <v>9541193</v>
      </c>
      <c r="R34" s="1">
        <v>0</v>
      </c>
      <c r="S34" s="1">
        <v>23374671</v>
      </c>
      <c r="T34" s="1">
        <v>5891940</v>
      </c>
      <c r="U34" s="1">
        <v>0</v>
      </c>
      <c r="V34" s="1">
        <v>35912859</v>
      </c>
      <c r="W34" s="1">
        <v>51845990</v>
      </c>
      <c r="X34" s="1">
        <v>52380539</v>
      </c>
      <c r="Y34" s="1">
        <v>1279686</v>
      </c>
      <c r="Z34" s="1">
        <v>8605562</v>
      </c>
      <c r="AA34" s="1">
        <v>1175165844</v>
      </c>
      <c r="AB34" s="1"/>
      <c r="AC34" s="2">
        <f>D34/AA34</f>
        <v>0.24348684865282724</v>
      </c>
      <c r="AD34" s="2">
        <f>(E34+F34+G34)/AA34</f>
        <v>0.15754684834083724</v>
      </c>
      <c r="AE34" s="2">
        <f>(H34+I34+J34)/AA34</f>
        <v>1.7919571188626207E-2</v>
      </c>
      <c r="AF34" s="2">
        <f>(K34+L34+M34)/AA34</f>
        <v>0.26818234005786845</v>
      </c>
      <c r="AG34" s="2">
        <f>(N34+O34+P34)/AA34</f>
        <v>0.15217861199172156</v>
      </c>
      <c r="AH34" s="2">
        <f>Q34/AA34</f>
        <v>8.1190183059813292E-3</v>
      </c>
      <c r="AI34" s="2">
        <f>(R34+S34+T34+U34+V34+Z34)/AA34</f>
        <v>6.2786909929965593E-2</v>
      </c>
      <c r="AJ34" s="2">
        <f>W34/AA34</f>
        <v>4.4118019822230299E-2</v>
      </c>
      <c r="AK34" s="2">
        <f>(X34+Y34)/AA34</f>
        <v>4.5661831709942043E-2</v>
      </c>
      <c r="AL34" s="2">
        <f>SUM(AC34:AK34)</f>
        <v>1</v>
      </c>
    </row>
    <row r="35" spans="1:38" x14ac:dyDescent="0.25">
      <c r="A35">
        <v>221838</v>
      </c>
      <c r="B35" t="s">
        <v>82</v>
      </c>
      <c r="C35">
        <v>1</v>
      </c>
      <c r="D35" s="1">
        <v>51182864</v>
      </c>
      <c r="E35" s="1">
        <v>17875660</v>
      </c>
      <c r="F35" s="1">
        <v>0</v>
      </c>
      <c r="G35" s="1">
        <v>133790</v>
      </c>
      <c r="H35" s="1">
        <v>0</v>
      </c>
      <c r="I35" s="1">
        <v>1025416</v>
      </c>
      <c r="J35" s="1">
        <v>0</v>
      </c>
      <c r="K35" s="1">
        <v>42245400</v>
      </c>
      <c r="L35" s="1">
        <v>1072838</v>
      </c>
      <c r="M35" s="1">
        <v>5805931</v>
      </c>
      <c r="N35" s="1">
        <v>0</v>
      </c>
      <c r="O35" s="1">
        <v>32273201</v>
      </c>
      <c r="P35" s="1">
        <v>18356675</v>
      </c>
      <c r="Q35" s="1">
        <v>1368081</v>
      </c>
      <c r="R35" s="1">
        <v>0</v>
      </c>
      <c r="S35" s="1">
        <v>7379253</v>
      </c>
      <c r="T35" s="1">
        <v>729529</v>
      </c>
      <c r="U35" s="1">
        <v>0</v>
      </c>
      <c r="V35" s="1">
        <v>143224</v>
      </c>
      <c r="W35" s="1">
        <v>372401</v>
      </c>
      <c r="X35" s="1">
        <v>2287472</v>
      </c>
      <c r="Y35" s="1">
        <v>1432887</v>
      </c>
      <c r="Z35" s="1">
        <v>0</v>
      </c>
      <c r="AA35" s="1">
        <v>183684622</v>
      </c>
      <c r="AB35" s="1"/>
      <c r="AC35" s="2">
        <f>D35/AA35</f>
        <v>0.27864534027241539</v>
      </c>
      <c r="AD35" s="2">
        <f>(E35+F35+G35)/AA35</f>
        <v>9.804549669922831E-2</v>
      </c>
      <c r="AE35" s="2">
        <f>(H35+I35+J35)/AA35</f>
        <v>5.5824814774096876E-3</v>
      </c>
      <c r="AF35" s="2">
        <f>(K35+L35+M35)/AA35</f>
        <v>0.26743757025016496</v>
      </c>
      <c r="AG35" s="2">
        <f>(N35+O35+P35)/AA35</f>
        <v>0.27563481062666206</v>
      </c>
      <c r="AH35" s="2">
        <f>Q35/AA35</f>
        <v>7.447988759777615E-3</v>
      </c>
      <c r="AI35" s="2">
        <f>(R35+S35+T35+U35+V35+Z35)/AA35</f>
        <v>4.492486039468236E-2</v>
      </c>
      <c r="AJ35" s="2">
        <f>W35/AA35</f>
        <v>2.0273934526756411E-3</v>
      </c>
      <c r="AK35" s="2">
        <f>(X35+Y35)/AA35</f>
        <v>2.0254058066983962E-2</v>
      </c>
      <c r="AL35" s="2">
        <f>SUM(AC35:AK35)</f>
        <v>1</v>
      </c>
    </row>
    <row r="36" spans="1:38" x14ac:dyDescent="0.25">
      <c r="A36">
        <v>186380</v>
      </c>
      <c r="B36" t="s">
        <v>73</v>
      </c>
      <c r="C36">
        <v>1</v>
      </c>
      <c r="D36" s="1">
        <v>657416000</v>
      </c>
      <c r="E36" s="1">
        <v>257783000</v>
      </c>
      <c r="F36" s="1">
        <v>711044000</v>
      </c>
      <c r="G36" s="1">
        <v>0</v>
      </c>
      <c r="H36" s="1">
        <v>0</v>
      </c>
      <c r="I36" s="1">
        <v>5068000</v>
      </c>
      <c r="J36" s="1">
        <v>0</v>
      </c>
      <c r="K36" s="1">
        <v>705448000</v>
      </c>
      <c r="L36" s="1">
        <v>128448000</v>
      </c>
      <c r="M36" s="1">
        <v>75600000</v>
      </c>
      <c r="N36" s="1">
        <v>6371000</v>
      </c>
      <c r="O36" s="1">
        <v>267129000</v>
      </c>
      <c r="P36" s="1">
        <v>60870000</v>
      </c>
      <c r="Q36" s="1">
        <v>160765000</v>
      </c>
      <c r="R36" s="1">
        <v>0</v>
      </c>
      <c r="S36" s="1">
        <v>130288000</v>
      </c>
      <c r="T36" s="1">
        <v>0</v>
      </c>
      <c r="U36" s="1">
        <v>1000</v>
      </c>
      <c r="V36" s="1">
        <v>26363000</v>
      </c>
      <c r="W36" s="1">
        <v>121798000</v>
      </c>
      <c r="X36" s="1">
        <v>0</v>
      </c>
      <c r="Y36" s="1">
        <v>66523000</v>
      </c>
      <c r="Z36" s="1">
        <v>20076000</v>
      </c>
      <c r="AA36" s="1">
        <v>3400991000</v>
      </c>
      <c r="AB36" s="1"/>
      <c r="AC36" s="2">
        <f>D36/AA36</f>
        <v>0.19330130541362797</v>
      </c>
      <c r="AD36" s="2">
        <f>(E36+F36+G36)/AA36</f>
        <v>0.28486608756094917</v>
      </c>
      <c r="AE36" s="2">
        <f>(H36+I36+J36)/AA36</f>
        <v>1.490153899260539E-3</v>
      </c>
      <c r="AF36" s="2">
        <f>(K36+L36+M36)/AA36</f>
        <v>0.26742087820873389</v>
      </c>
      <c r="AG36" s="2">
        <f>(N36+O36+P36)/AA36</f>
        <v>9.8315461581638994E-2</v>
      </c>
      <c r="AH36" s="2">
        <f>Q36/AA36</f>
        <v>4.7270045701385273E-2</v>
      </c>
      <c r="AI36" s="2">
        <f>(R36+S36+T36+U36+V36+Z36)/AA36</f>
        <v>5.1963677645721497E-2</v>
      </c>
      <c r="AJ36" s="2">
        <f>W36/AA36</f>
        <v>3.5812502885188467E-2</v>
      </c>
      <c r="AK36" s="2">
        <f>(X36+Y36)/AA36</f>
        <v>1.9559887103494246E-2</v>
      </c>
      <c r="AL36" s="2">
        <f>SUM(AC36:AK36)</f>
        <v>0.99999999999999989</v>
      </c>
    </row>
    <row r="37" spans="1:38" x14ac:dyDescent="0.25">
      <c r="A37">
        <v>163286</v>
      </c>
      <c r="B37" t="s">
        <v>103</v>
      </c>
      <c r="C37">
        <v>1</v>
      </c>
      <c r="D37" s="1">
        <v>498181450</v>
      </c>
      <c r="E37" s="1">
        <v>269135453</v>
      </c>
      <c r="F37" s="1">
        <v>0</v>
      </c>
      <c r="G37" s="1">
        <v>34275380</v>
      </c>
      <c r="H37" s="1">
        <v>0</v>
      </c>
      <c r="I37" s="1">
        <v>12946228</v>
      </c>
      <c r="J37" s="1">
        <v>0</v>
      </c>
      <c r="K37" s="1">
        <v>497187314</v>
      </c>
      <c r="L37" s="1">
        <v>46181309</v>
      </c>
      <c r="M37" s="1">
        <v>0</v>
      </c>
      <c r="N37" s="1">
        <v>0</v>
      </c>
      <c r="O37" s="1">
        <v>358927492</v>
      </c>
      <c r="P37" s="1">
        <v>24775697</v>
      </c>
      <c r="Q37" s="1">
        <v>96234730</v>
      </c>
      <c r="R37" s="1">
        <v>0</v>
      </c>
      <c r="S37" s="1">
        <v>39009392</v>
      </c>
      <c r="T37" s="1">
        <v>4670415</v>
      </c>
      <c r="U37" s="1">
        <v>0</v>
      </c>
      <c r="V37" s="1">
        <v>29311090</v>
      </c>
      <c r="W37" s="1">
        <v>23400652</v>
      </c>
      <c r="X37" s="1">
        <v>87611050</v>
      </c>
      <c r="Y37" s="1">
        <v>11220090</v>
      </c>
      <c r="Z37" s="1">
        <v>71671</v>
      </c>
      <c r="AA37" s="1">
        <v>2033139413</v>
      </c>
      <c r="AB37" s="1"/>
      <c r="AC37" s="2">
        <f>D37/AA37</f>
        <v>0.24503063922454196</v>
      </c>
      <c r="AD37" s="2">
        <f>(E37+F37+G37)/AA37</f>
        <v>0.14923267487707692</v>
      </c>
      <c r="AE37" s="2">
        <f>(H37+I37+J37)/AA37</f>
        <v>6.3676046596810526E-3</v>
      </c>
      <c r="AF37" s="2">
        <f>(K37+L37+M37)/AA37</f>
        <v>0.26725595870390023</v>
      </c>
      <c r="AG37" s="2">
        <f>(N37+O37+P37)/AA37</f>
        <v>0.18872448517134718</v>
      </c>
      <c r="AH37" s="2">
        <f>Q37/AA37</f>
        <v>4.7333069923621615E-2</v>
      </c>
      <c r="AI37" s="2">
        <f>(R37+S37+T37+U37+V37+Z37)/AA37</f>
        <v>3.5935837716210756E-2</v>
      </c>
      <c r="AJ37" s="2">
        <f>W37/AA37</f>
        <v>1.1509615056584415E-2</v>
      </c>
      <c r="AK37" s="2">
        <f>(X37+Y37)/AA37</f>
        <v>4.8610114667035874E-2</v>
      </c>
      <c r="AL37" s="2">
        <f>SUM(AC37:AK37)</f>
        <v>1</v>
      </c>
    </row>
    <row r="38" spans="1:38" x14ac:dyDescent="0.25">
      <c r="A38">
        <v>100654</v>
      </c>
      <c r="B38" t="s">
        <v>28</v>
      </c>
      <c r="C38">
        <v>1</v>
      </c>
      <c r="D38" s="1">
        <v>46521234</v>
      </c>
      <c r="E38" s="1">
        <v>19642138</v>
      </c>
      <c r="F38" s="1">
        <v>0</v>
      </c>
      <c r="G38" s="1">
        <v>3495286</v>
      </c>
      <c r="H38" s="1">
        <v>0</v>
      </c>
      <c r="I38" s="1">
        <v>0</v>
      </c>
      <c r="J38" s="1">
        <v>0</v>
      </c>
      <c r="K38" s="1">
        <v>41017090</v>
      </c>
      <c r="L38" s="1">
        <v>1055563</v>
      </c>
      <c r="M38" s="1">
        <v>81283</v>
      </c>
      <c r="N38" s="1">
        <v>5103222</v>
      </c>
      <c r="O38" s="1">
        <v>22649440</v>
      </c>
      <c r="P38" s="1">
        <v>17484162</v>
      </c>
      <c r="Q38" s="1">
        <v>241140</v>
      </c>
      <c r="R38" s="1">
        <v>0</v>
      </c>
      <c r="S38" s="1">
        <v>203582</v>
      </c>
      <c r="T38" s="1">
        <v>0</v>
      </c>
      <c r="U38" s="1">
        <v>0</v>
      </c>
      <c r="V38" s="1">
        <v>2040600</v>
      </c>
      <c r="W38" s="1">
        <v>43084</v>
      </c>
      <c r="X38" s="1">
        <v>0</v>
      </c>
      <c r="Y38" s="1">
        <v>0</v>
      </c>
      <c r="Z38" s="1">
        <v>0</v>
      </c>
      <c r="AA38" s="1">
        <v>159577824</v>
      </c>
      <c r="AB38" s="1"/>
      <c r="AC38" s="2">
        <f>D38/AA38</f>
        <v>0.29152693547193625</v>
      </c>
      <c r="AD38" s="2">
        <f>(E38+F38+G38)/AA38</f>
        <v>0.1449914745046279</v>
      </c>
      <c r="AE38" s="2">
        <f>(H38+I38+J38)/AA38</f>
        <v>0</v>
      </c>
      <c r="AF38" s="2">
        <f>(K38+L38+M38)/AA38</f>
        <v>0.26415911022824823</v>
      </c>
      <c r="AG38" s="2">
        <f>(N38+O38+P38)/AA38</f>
        <v>0.28347813540808781</v>
      </c>
      <c r="AH38" s="2">
        <f>Q38/AA38</f>
        <v>1.5111122207055537E-3</v>
      </c>
      <c r="AI38" s="2">
        <f>(R38+S38+T38+U38+V38+Z38)/AA38</f>
        <v>1.4063244777670361E-2</v>
      </c>
      <c r="AJ38" s="2">
        <f>W38/AA38</f>
        <v>2.6998738872388686E-4</v>
      </c>
      <c r="AK38" s="2">
        <f>(X38+Y38)/AA38</f>
        <v>0</v>
      </c>
      <c r="AL38" s="2">
        <f>SUM(AC38:AK38)</f>
        <v>0.99999999999999989</v>
      </c>
    </row>
    <row r="39" spans="1:38" x14ac:dyDescent="0.25">
      <c r="A39">
        <v>129020</v>
      </c>
      <c r="B39" t="s">
        <v>93</v>
      </c>
      <c r="C39">
        <v>1</v>
      </c>
      <c r="D39" s="1">
        <v>384783443</v>
      </c>
      <c r="E39" s="1">
        <v>210048752</v>
      </c>
      <c r="F39" s="1">
        <v>398193570</v>
      </c>
      <c r="G39" s="1">
        <v>20072787</v>
      </c>
      <c r="H39" s="1">
        <v>0</v>
      </c>
      <c r="I39" s="1">
        <v>467508</v>
      </c>
      <c r="J39" s="1">
        <v>0</v>
      </c>
      <c r="K39" s="1">
        <v>652323755</v>
      </c>
      <c r="L39" s="1">
        <v>38653737</v>
      </c>
      <c r="M39" s="1">
        <v>0</v>
      </c>
      <c r="N39" s="1">
        <v>0</v>
      </c>
      <c r="O39" s="1">
        <v>157418172</v>
      </c>
      <c r="P39" s="1">
        <v>25788983</v>
      </c>
      <c r="Q39" s="1">
        <v>43253617</v>
      </c>
      <c r="R39" s="1">
        <v>183641347</v>
      </c>
      <c r="S39" s="1">
        <v>77589083</v>
      </c>
      <c r="T39" s="1">
        <v>64757505</v>
      </c>
      <c r="U39" s="1">
        <v>0</v>
      </c>
      <c r="V39" s="1">
        <v>27707123</v>
      </c>
      <c r="W39" s="1">
        <v>3797808</v>
      </c>
      <c r="X39" s="1">
        <v>325055000</v>
      </c>
      <c r="Y39" s="1">
        <v>1388410</v>
      </c>
      <c r="Z39" s="1">
        <v>1170827</v>
      </c>
      <c r="AA39" s="1">
        <v>2616111427</v>
      </c>
      <c r="AB39" s="1"/>
      <c r="AC39" s="2">
        <f>D39/AA39</f>
        <v>0.14708220721364557</v>
      </c>
      <c r="AD39" s="2">
        <f>(E39+F39+G39)/AA39</f>
        <v>0.2401713866295497</v>
      </c>
      <c r="AE39" s="2">
        <f>(H39+I39+J39)/AA39</f>
        <v>1.7870339740693315E-4</v>
      </c>
      <c r="AF39" s="2">
        <f>(K39+L39+M39)/AA39</f>
        <v>0.26412387670825305</v>
      </c>
      <c r="AG39" s="2">
        <f>(N39+O39+P39)/AA39</f>
        <v>7.0030333230144945E-2</v>
      </c>
      <c r="AH39" s="2">
        <f>Q39/AA39</f>
        <v>1.6533553025912456E-2</v>
      </c>
      <c r="AI39" s="2">
        <f>(R39+S39+T39+U39+V39+Z39)/AA39</f>
        <v>0.13564631893639903</v>
      </c>
      <c r="AJ39" s="2">
        <f>W39/AA39</f>
        <v>1.4516996335875109E-3</v>
      </c>
      <c r="AK39" s="2">
        <f>(X39+Y39)/AA39</f>
        <v>0.12478192122510079</v>
      </c>
      <c r="AL39" s="2">
        <f>SUM(AC39:AK39)</f>
        <v>0.99999999999999989</v>
      </c>
    </row>
    <row r="40" spans="1:38" x14ac:dyDescent="0.25">
      <c r="A40">
        <v>130934</v>
      </c>
      <c r="B40" t="s">
        <v>38</v>
      </c>
      <c r="C40">
        <v>1</v>
      </c>
      <c r="D40" s="1">
        <v>31171796</v>
      </c>
      <c r="E40" s="1">
        <v>25003658</v>
      </c>
      <c r="F40" s="1">
        <v>0</v>
      </c>
      <c r="G40" s="1">
        <v>266095</v>
      </c>
      <c r="H40" s="1">
        <v>0</v>
      </c>
      <c r="I40" s="1">
        <v>0</v>
      </c>
      <c r="J40" s="1">
        <v>0</v>
      </c>
      <c r="K40" s="1">
        <v>35967358</v>
      </c>
      <c r="L40" s="1">
        <v>0</v>
      </c>
      <c r="M40" s="1">
        <v>0</v>
      </c>
      <c r="N40" s="1">
        <v>0</v>
      </c>
      <c r="O40" s="1">
        <v>20187909</v>
      </c>
      <c r="P40" s="1">
        <v>8996227</v>
      </c>
      <c r="Q40" s="1">
        <v>0</v>
      </c>
      <c r="R40" s="1">
        <v>0</v>
      </c>
      <c r="S40" s="1">
        <v>4240871</v>
      </c>
      <c r="T40" s="1">
        <v>1240611</v>
      </c>
      <c r="U40" s="1">
        <v>3340000</v>
      </c>
      <c r="V40" s="1">
        <v>22757</v>
      </c>
      <c r="W40" s="1">
        <v>599797</v>
      </c>
      <c r="X40" s="1">
        <v>5500000</v>
      </c>
      <c r="Y40" s="1">
        <v>0</v>
      </c>
      <c r="Z40" s="1">
        <v>350000</v>
      </c>
      <c r="AA40" s="1">
        <v>136887079</v>
      </c>
      <c r="AB40" s="1"/>
      <c r="AC40" s="2">
        <f>D40/AA40</f>
        <v>0.22771905301595338</v>
      </c>
      <c r="AD40" s="2">
        <f>(E40+F40+G40)/AA40</f>
        <v>0.18460290908830043</v>
      </c>
      <c r="AE40" s="2">
        <f>(H40+I40+J40)/AA40</f>
        <v>0</v>
      </c>
      <c r="AF40" s="2">
        <f>(K40+L40+M40)/AA40</f>
        <v>0.26275203081804382</v>
      </c>
      <c r="AG40" s="2">
        <f>(N40+O40+P40)/AA40</f>
        <v>0.21319861752620201</v>
      </c>
      <c r="AH40" s="2">
        <f>Q40/AA40</f>
        <v>0</v>
      </c>
      <c r="AI40" s="2">
        <f>(R40+S40+T40+U40+V40+Z40)/AA40</f>
        <v>6.7166595029761716E-2</v>
      </c>
      <c r="AJ40" s="2">
        <f>W40/AA40</f>
        <v>4.3816918615087108E-3</v>
      </c>
      <c r="AK40" s="2">
        <f>(X40+Y40)/AA40</f>
        <v>4.01791026602299E-2</v>
      </c>
      <c r="AL40" s="2">
        <f>SUM(AC40:AK40)</f>
        <v>1</v>
      </c>
    </row>
    <row r="41" spans="1:38" x14ac:dyDescent="0.25">
      <c r="A41">
        <v>139719</v>
      </c>
      <c r="B41" t="s">
        <v>43</v>
      </c>
      <c r="C41">
        <v>1</v>
      </c>
      <c r="D41" s="1">
        <v>8735336</v>
      </c>
      <c r="E41" s="1">
        <v>13324853</v>
      </c>
      <c r="F41" s="1">
        <v>0</v>
      </c>
      <c r="G41" s="1">
        <v>304703</v>
      </c>
      <c r="H41" s="1">
        <v>0</v>
      </c>
      <c r="I41" s="1">
        <v>0</v>
      </c>
      <c r="J41" s="1">
        <v>0</v>
      </c>
      <c r="K41" s="1">
        <v>20799672</v>
      </c>
      <c r="L41" s="1">
        <v>53156</v>
      </c>
      <c r="M41" s="1">
        <v>5500</v>
      </c>
      <c r="N41" s="1">
        <v>0</v>
      </c>
      <c r="O41" s="1">
        <v>1633064</v>
      </c>
      <c r="P41" s="1">
        <v>11397126</v>
      </c>
      <c r="Q41" s="1">
        <v>38157</v>
      </c>
      <c r="R41" s="1">
        <v>0</v>
      </c>
      <c r="S41" s="1">
        <v>7251406</v>
      </c>
      <c r="T41" s="1">
        <v>14538198</v>
      </c>
      <c r="U41" s="1">
        <v>0</v>
      </c>
      <c r="V41" s="1">
        <v>1660466</v>
      </c>
      <c r="W41" s="1">
        <v>12142</v>
      </c>
      <c r="X41" s="1">
        <v>0</v>
      </c>
      <c r="Y41" s="1">
        <v>334081</v>
      </c>
      <c r="Z41" s="1">
        <v>0</v>
      </c>
      <c r="AA41" s="1">
        <v>80087860</v>
      </c>
      <c r="AB41" s="1"/>
      <c r="AC41" s="2">
        <f>D41/AA41</f>
        <v>0.10907191177289542</v>
      </c>
      <c r="AD41" s="2">
        <f>(E41+F41+G41)/AA41</f>
        <v>0.17018254701773777</v>
      </c>
      <c r="AE41" s="2">
        <f>(H41+I41+J41)/AA41</f>
        <v>0</v>
      </c>
      <c r="AF41" s="2">
        <f>(K41+L41+M41)/AA41</f>
        <v>0.26044306840012954</v>
      </c>
      <c r="AG41" s="2">
        <f>(N41+O41+P41)/AA41</f>
        <v>0.16269869116243085</v>
      </c>
      <c r="AH41" s="2">
        <f>Q41/AA41</f>
        <v>4.7643925059303617E-4</v>
      </c>
      <c r="AI41" s="2">
        <f>(R41+S41+T41+U41+V41+Z41)/AA41</f>
        <v>0.29280430267458762</v>
      </c>
      <c r="AJ41" s="2">
        <f>W41/AA41</f>
        <v>1.5160849596930172E-4</v>
      </c>
      <c r="AK41" s="2">
        <f>(X41+Y41)/AA41</f>
        <v>4.171431225656423E-3</v>
      </c>
      <c r="AL41" s="2">
        <f>SUM(AC41:AK41)</f>
        <v>0.99999999999999989</v>
      </c>
    </row>
    <row r="42" spans="1:38" x14ac:dyDescent="0.25">
      <c r="A42">
        <v>181464</v>
      </c>
      <c r="B42" t="s">
        <v>107</v>
      </c>
      <c r="C42">
        <v>1</v>
      </c>
      <c r="D42" s="1">
        <v>222881714</v>
      </c>
      <c r="E42" s="1">
        <v>209934755</v>
      </c>
      <c r="F42" s="1">
        <v>0</v>
      </c>
      <c r="G42" s="1">
        <v>64570263</v>
      </c>
      <c r="H42" s="1">
        <v>0</v>
      </c>
      <c r="I42" s="1">
        <v>1351700</v>
      </c>
      <c r="J42" s="1">
        <v>0</v>
      </c>
      <c r="K42" s="1">
        <v>280559605</v>
      </c>
      <c r="L42" s="1">
        <v>8424392</v>
      </c>
      <c r="M42" s="1">
        <v>0</v>
      </c>
      <c r="N42" s="1">
        <v>0</v>
      </c>
      <c r="O42" s="1">
        <v>132883620</v>
      </c>
      <c r="P42" s="1">
        <v>17997531</v>
      </c>
      <c r="Q42" s="1">
        <v>23432812</v>
      </c>
      <c r="R42" s="1">
        <v>0</v>
      </c>
      <c r="S42" s="1">
        <v>23572084</v>
      </c>
      <c r="T42" s="1">
        <v>4628957</v>
      </c>
      <c r="U42" s="1">
        <v>0</v>
      </c>
      <c r="V42" s="1">
        <v>73022177</v>
      </c>
      <c r="W42" s="1">
        <v>35672541</v>
      </c>
      <c r="X42" s="1">
        <v>8307491</v>
      </c>
      <c r="Y42" s="1">
        <v>25941514</v>
      </c>
      <c r="Z42" s="1">
        <v>1962695</v>
      </c>
      <c r="AA42" s="1">
        <v>1135143851</v>
      </c>
      <c r="AB42" s="1"/>
      <c r="AC42" s="2">
        <f>D42/AA42</f>
        <v>0.19634666901789877</v>
      </c>
      <c r="AD42" s="2">
        <f>(E42+F42+G42)/AA42</f>
        <v>0.24182399240252767</v>
      </c>
      <c r="AE42" s="2">
        <f>(H42+I42+J42)/AA42</f>
        <v>1.1907741902572311E-3</v>
      </c>
      <c r="AF42" s="2">
        <f>(K42+L42+M42)/AA42</f>
        <v>0.25457918548862402</v>
      </c>
      <c r="AG42" s="2">
        <f>(N42+O42+P42)/AA42</f>
        <v>0.13291808863438931</v>
      </c>
      <c r="AH42" s="2">
        <f>Q42/AA42</f>
        <v>2.0643033021195478E-2</v>
      </c>
      <c r="AI42" s="2">
        <f>(R42+S42+T42+U42+V42+Z42)/AA42</f>
        <v>9.0901177775044834E-2</v>
      </c>
      <c r="AJ42" s="2">
        <f>W42/AA42</f>
        <v>3.1425568634824944E-2</v>
      </c>
      <c r="AK42" s="2">
        <f>(X42+Y42)/AA42</f>
        <v>3.0171510835237746E-2</v>
      </c>
      <c r="AL42" s="2">
        <f>SUM(AC42:AK42)</f>
        <v>1</v>
      </c>
    </row>
    <row r="43" spans="1:38" x14ac:dyDescent="0.25">
      <c r="A43">
        <v>159391</v>
      </c>
      <c r="B43" t="s">
        <v>54</v>
      </c>
      <c r="C43">
        <v>1</v>
      </c>
      <c r="D43" s="1">
        <v>341681192</v>
      </c>
      <c r="E43" s="1">
        <v>192743822</v>
      </c>
      <c r="F43" s="1">
        <v>0</v>
      </c>
      <c r="G43" s="1">
        <v>31720783</v>
      </c>
      <c r="H43" s="1">
        <v>0</v>
      </c>
      <c r="I43" s="1">
        <v>0</v>
      </c>
      <c r="J43" s="1">
        <v>0</v>
      </c>
      <c r="K43" s="1">
        <v>218868829</v>
      </c>
      <c r="L43" s="1">
        <v>56708009</v>
      </c>
      <c r="M43" s="1">
        <v>0</v>
      </c>
      <c r="N43" s="1">
        <v>0</v>
      </c>
      <c r="O43" s="1">
        <v>110703829</v>
      </c>
      <c r="P43" s="1">
        <v>24784904</v>
      </c>
      <c r="Q43" s="1">
        <v>29079711</v>
      </c>
      <c r="R43" s="1">
        <v>0</v>
      </c>
      <c r="S43" s="1">
        <v>18431688</v>
      </c>
      <c r="T43" s="1">
        <v>3629353</v>
      </c>
      <c r="U43" s="1">
        <v>0</v>
      </c>
      <c r="V43" s="1">
        <v>28125650</v>
      </c>
      <c r="W43" s="1">
        <v>1974353</v>
      </c>
      <c r="X43" s="1">
        <v>19326906</v>
      </c>
      <c r="Y43" s="1">
        <v>22887924</v>
      </c>
      <c r="Z43" s="1">
        <v>1721681</v>
      </c>
      <c r="AA43" s="1">
        <v>1102388634</v>
      </c>
      <c r="AB43" s="1"/>
      <c r="AC43" s="2">
        <f>D43/AA43</f>
        <v>0.30994622174234066</v>
      </c>
      <c r="AD43" s="2">
        <f>(E43+F43+G43)/AA43</f>
        <v>0.20361658137342514</v>
      </c>
      <c r="AE43" s="2">
        <f>(H43+I43+J43)/AA43</f>
        <v>0</v>
      </c>
      <c r="AF43" s="2">
        <f>(K43+L43+M43)/AA43</f>
        <v>0.24998156684550868</v>
      </c>
      <c r="AG43" s="2">
        <f>(N43+O43+P43)/AA43</f>
        <v>0.12290468970854793</v>
      </c>
      <c r="AH43" s="2">
        <f>Q43/AA43</f>
        <v>2.6378819685835039E-2</v>
      </c>
      <c r="AI43" s="2">
        <f>(R43+S43+T43+U43+V43+Z43)/AA43</f>
        <v>4.7087179964520567E-2</v>
      </c>
      <c r="AJ43" s="2">
        <f>W43/AA43</f>
        <v>1.7909772825179546E-3</v>
      </c>
      <c r="AK43" s="2">
        <f>(X43+Y43)/AA43</f>
        <v>3.8293963397304037E-2</v>
      </c>
      <c r="AL43" s="2">
        <f>SUM(AC43:AK43)</f>
        <v>1</v>
      </c>
    </row>
    <row r="44" spans="1:38" x14ac:dyDescent="0.25">
      <c r="A44">
        <v>207209</v>
      </c>
      <c r="B44" t="s">
        <v>50</v>
      </c>
      <c r="C44">
        <v>1</v>
      </c>
      <c r="D44" s="1">
        <v>8533195</v>
      </c>
      <c r="E44" s="1">
        <v>8308862</v>
      </c>
      <c r="F44" s="1">
        <v>0</v>
      </c>
      <c r="G44" s="1">
        <v>0</v>
      </c>
      <c r="H44" s="1">
        <v>1460460</v>
      </c>
      <c r="I44" s="1">
        <v>0</v>
      </c>
      <c r="J44" s="1">
        <v>0</v>
      </c>
      <c r="K44" s="1">
        <v>15278965</v>
      </c>
      <c r="L44" s="1">
        <v>389775</v>
      </c>
      <c r="M44" s="1">
        <v>0</v>
      </c>
      <c r="N44" s="1">
        <v>0</v>
      </c>
      <c r="O44" s="1">
        <v>12738524</v>
      </c>
      <c r="P44" s="1">
        <v>7633815</v>
      </c>
      <c r="Q44" s="1">
        <v>875850</v>
      </c>
      <c r="R44" s="1">
        <v>0</v>
      </c>
      <c r="S44" s="1">
        <v>541416</v>
      </c>
      <c r="T44" s="1">
        <v>392060</v>
      </c>
      <c r="U44" s="1">
        <v>1904656</v>
      </c>
      <c r="V44" s="1">
        <v>0</v>
      </c>
      <c r="W44" s="1">
        <v>4843105</v>
      </c>
      <c r="X44" s="1">
        <v>1998187</v>
      </c>
      <c r="Y44" s="1">
        <v>104575</v>
      </c>
      <c r="Z44" s="1">
        <v>0</v>
      </c>
      <c r="AA44" s="1">
        <v>65003445</v>
      </c>
      <c r="AB44" s="1"/>
      <c r="AC44" s="2">
        <f>D44/AA44</f>
        <v>0.13127296560974577</v>
      </c>
      <c r="AD44" s="2">
        <f>(E44+F44+G44)/AA44</f>
        <v>0.12782187159465164</v>
      </c>
      <c r="AE44" s="2">
        <f>(H44+I44+J44)/AA44</f>
        <v>2.2467424611110995E-2</v>
      </c>
      <c r="AF44" s="2">
        <f>(K44+L44+M44)/AA44</f>
        <v>0.24104476308909473</v>
      </c>
      <c r="AG44" s="2">
        <f>(N44+O44+P44)/AA44</f>
        <v>0.31340398958855181</v>
      </c>
      <c r="AH44" s="2">
        <f>Q44/AA44</f>
        <v>1.3473901267848188E-2</v>
      </c>
      <c r="AI44" s="2">
        <f>(R44+S44+T44+U44+V44+Z44)/AA44</f>
        <v>4.3661255184244463E-2</v>
      </c>
      <c r="AJ44" s="2">
        <f>W44/AA44</f>
        <v>7.4505358908285552E-2</v>
      </c>
      <c r="AK44" s="2">
        <f>(X44+Y44)/AA44</f>
        <v>3.234847014646685E-2</v>
      </c>
      <c r="AL44" s="2">
        <f>SUM(AC44:AK44)</f>
        <v>1</v>
      </c>
    </row>
    <row r="45" spans="1:38" x14ac:dyDescent="0.25">
      <c r="A45">
        <v>227526</v>
      </c>
      <c r="B45" t="s">
        <v>71</v>
      </c>
      <c r="C45">
        <v>1</v>
      </c>
      <c r="D45" s="1">
        <v>40237882</v>
      </c>
      <c r="E45" s="1">
        <v>17385033</v>
      </c>
      <c r="F45" s="1">
        <v>0</v>
      </c>
      <c r="G45" s="1">
        <v>0</v>
      </c>
      <c r="H45" s="1">
        <v>0</v>
      </c>
      <c r="I45" s="1">
        <v>174727</v>
      </c>
      <c r="J45" s="1">
        <v>0</v>
      </c>
      <c r="K45" s="1">
        <v>57940934</v>
      </c>
      <c r="L45" s="1">
        <v>11110965</v>
      </c>
      <c r="M45" s="1">
        <v>0</v>
      </c>
      <c r="N45" s="1">
        <v>8028802</v>
      </c>
      <c r="O45" s="1">
        <v>15799712</v>
      </c>
      <c r="P45" s="1">
        <v>23525932</v>
      </c>
      <c r="Q45" s="1">
        <v>342451</v>
      </c>
      <c r="R45" s="1">
        <v>0</v>
      </c>
      <c r="S45" s="1">
        <v>6260067</v>
      </c>
      <c r="T45" s="1">
        <v>1032173</v>
      </c>
      <c r="U45" s="1">
        <v>91723907</v>
      </c>
      <c r="V45" s="1">
        <v>2223815</v>
      </c>
      <c r="W45" s="1">
        <v>19083152</v>
      </c>
      <c r="X45" s="1">
        <v>0</v>
      </c>
      <c r="Y45" s="1">
        <v>0</v>
      </c>
      <c r="Z45" s="1">
        <v>390454</v>
      </c>
      <c r="AA45" s="1">
        <v>295260006</v>
      </c>
      <c r="AB45" s="1"/>
      <c r="AC45" s="2">
        <f>D45/AA45</f>
        <v>0.1362794864943544</v>
      </c>
      <c r="AD45" s="2">
        <f>(E45+F45+G45)/AA45</f>
        <v>5.8880419449696818E-2</v>
      </c>
      <c r="AE45" s="2">
        <f>(H45+I45+J45)/AA45</f>
        <v>5.9177334027419887E-4</v>
      </c>
      <c r="AF45" s="2">
        <f>(K45+L45+M45)/AA45</f>
        <v>0.2338681080972409</v>
      </c>
      <c r="AG45" s="2">
        <f>(N45+O45+P45)/AA45</f>
        <v>0.16038218870726434</v>
      </c>
      <c r="AH45" s="2">
        <f>Q45/AA45</f>
        <v>1.1598286020491377E-3</v>
      </c>
      <c r="AI45" s="2">
        <f>(R45+S45+T45+U45+V45+Z45)/AA45</f>
        <v>0.34420650929608121</v>
      </c>
      <c r="AJ45" s="2">
        <f>W45/AA45</f>
        <v>6.4631686013038966E-2</v>
      </c>
      <c r="AK45" s="2">
        <f>(X45+Y45)/AA45</f>
        <v>0</v>
      </c>
      <c r="AL45" s="2">
        <f>SUM(AC45:AK45)</f>
        <v>0.99999999999999989</v>
      </c>
    </row>
    <row r="46" spans="1:38" x14ac:dyDescent="0.25">
      <c r="A46">
        <v>207388</v>
      </c>
      <c r="B46" t="s">
        <v>69</v>
      </c>
      <c r="C46">
        <v>1</v>
      </c>
      <c r="D46" s="1">
        <v>232254622</v>
      </c>
      <c r="E46" s="1">
        <v>193817456</v>
      </c>
      <c r="F46" s="1">
        <v>0</v>
      </c>
      <c r="G46" s="1">
        <v>10513394</v>
      </c>
      <c r="H46" s="1">
        <v>0</v>
      </c>
      <c r="I46" s="1">
        <v>0</v>
      </c>
      <c r="J46" s="1">
        <v>0</v>
      </c>
      <c r="K46" s="1">
        <v>178384819</v>
      </c>
      <c r="L46" s="1">
        <v>10507721</v>
      </c>
      <c r="M46" s="1">
        <v>13535985</v>
      </c>
      <c r="N46" s="1">
        <v>0</v>
      </c>
      <c r="O46" s="1">
        <v>69465685</v>
      </c>
      <c r="P46" s="1">
        <v>24601446</v>
      </c>
      <c r="Q46" s="1">
        <v>42879561</v>
      </c>
      <c r="R46" s="1">
        <v>0</v>
      </c>
      <c r="S46" s="1">
        <v>17457336</v>
      </c>
      <c r="T46" s="1">
        <v>0</v>
      </c>
      <c r="U46" s="1">
        <v>0</v>
      </c>
      <c r="V46" s="1">
        <v>27481162</v>
      </c>
      <c r="W46" s="1">
        <v>1088264</v>
      </c>
      <c r="X46" s="1">
        <v>11532627</v>
      </c>
      <c r="Y46" s="1">
        <v>42818539</v>
      </c>
      <c r="Z46" s="1">
        <v>1349</v>
      </c>
      <c r="AA46" s="1">
        <v>876339966</v>
      </c>
      <c r="AB46" s="1"/>
      <c r="AC46" s="2">
        <f>D46/AA46</f>
        <v>0.26502799257246246</v>
      </c>
      <c r="AD46" s="2">
        <f>(E46+F46+G46)/AA46</f>
        <v>0.23316390662023054</v>
      </c>
      <c r="AE46" s="2">
        <f>(H46+I46+J46)/AA46</f>
        <v>0</v>
      </c>
      <c r="AF46" s="2">
        <f>(K46+L46+M46)/AA46</f>
        <v>0.2309931451876748</v>
      </c>
      <c r="AG46" s="2">
        <f>(N46+O46+P46)/AA46</f>
        <v>0.10734091180317115</v>
      </c>
      <c r="AH46" s="2">
        <f>Q46/AA46</f>
        <v>4.893028124201744E-2</v>
      </c>
      <c r="AI46" s="2">
        <f>(R46+S46+T46+U46+V46+Z46)/AA46</f>
        <v>5.1281293497459864E-2</v>
      </c>
      <c r="AJ46" s="2">
        <f>W46/AA46</f>
        <v>1.2418285622271849E-3</v>
      </c>
      <c r="AK46" s="2">
        <f>(X46+Y46)/AA46</f>
        <v>6.2020640514756573E-2</v>
      </c>
      <c r="AL46" s="2">
        <f>SUM(AC46:AK46)</f>
        <v>1.0000000000000002</v>
      </c>
    </row>
    <row r="47" spans="1:38" x14ac:dyDescent="0.25">
      <c r="A47">
        <v>219356</v>
      </c>
      <c r="B47" t="s">
        <v>78</v>
      </c>
      <c r="C47">
        <v>1</v>
      </c>
      <c r="D47" s="1">
        <v>90136654</v>
      </c>
      <c r="E47" s="1">
        <v>34574841</v>
      </c>
      <c r="F47" s="1">
        <v>0</v>
      </c>
      <c r="G47" s="1">
        <v>32282513</v>
      </c>
      <c r="H47" s="1">
        <v>0</v>
      </c>
      <c r="I47" s="1">
        <v>0</v>
      </c>
      <c r="J47" s="1">
        <v>0</v>
      </c>
      <c r="K47" s="1">
        <v>67979712</v>
      </c>
      <c r="L47" s="1">
        <v>6753188</v>
      </c>
      <c r="M47" s="1">
        <v>0</v>
      </c>
      <c r="N47" s="1">
        <v>5216471</v>
      </c>
      <c r="O47" s="1">
        <v>33237801</v>
      </c>
      <c r="P47" s="1">
        <v>10315716</v>
      </c>
      <c r="Q47" s="1">
        <v>15355916</v>
      </c>
      <c r="R47" s="1">
        <v>0</v>
      </c>
      <c r="S47" s="1">
        <v>223810</v>
      </c>
      <c r="T47" s="1">
        <v>3321400</v>
      </c>
      <c r="U47" s="1">
        <v>4777388</v>
      </c>
      <c r="V47" s="1">
        <v>0</v>
      </c>
      <c r="W47" s="1">
        <v>652909</v>
      </c>
      <c r="X47" s="1">
        <v>2470768</v>
      </c>
      <c r="Y47" s="1">
        <v>27420093</v>
      </c>
      <c r="Z47" s="1">
        <v>0</v>
      </c>
      <c r="AA47" s="1">
        <v>334719180</v>
      </c>
      <c r="AB47" s="1"/>
      <c r="AC47" s="2">
        <f>D47/AA47</f>
        <v>0.26929037648813553</v>
      </c>
      <c r="AD47" s="2">
        <f>(E47+F47+G47)/AA47</f>
        <v>0.19974162819113025</v>
      </c>
      <c r="AE47" s="2">
        <f>(H47+I47+J47)/AA47</f>
        <v>0</v>
      </c>
      <c r="AF47" s="2">
        <f>(K47+L47+M47)/AA47</f>
        <v>0.22327044419743142</v>
      </c>
      <c r="AG47" s="2">
        <f>(N47+O47+P47)/AA47</f>
        <v>0.14570419298947854</v>
      </c>
      <c r="AH47" s="2">
        <f>Q47/AA47</f>
        <v>4.5877012485510987E-2</v>
      </c>
      <c r="AI47" s="2">
        <f>(R47+S47+T47+U47+V47+Z47)/AA47</f>
        <v>2.4864419182671276E-2</v>
      </c>
      <c r="AJ47" s="2">
        <f>W47/AA47</f>
        <v>1.9506172308381014E-3</v>
      </c>
      <c r="AK47" s="2">
        <f>(X47+Y47)/AA47</f>
        <v>8.9301309234803936E-2</v>
      </c>
      <c r="AL47" s="2">
        <f>SUM(AC47:AK47)</f>
        <v>1</v>
      </c>
    </row>
    <row r="48" spans="1:38" x14ac:dyDescent="0.25">
      <c r="A48">
        <v>100858</v>
      </c>
      <c r="B48" t="s">
        <v>31</v>
      </c>
      <c r="C48">
        <v>1</v>
      </c>
      <c r="D48" s="1">
        <v>417441869</v>
      </c>
      <c r="E48" s="1">
        <v>148212946</v>
      </c>
      <c r="F48" s="1">
        <v>0</v>
      </c>
      <c r="G48" s="1">
        <v>46526100</v>
      </c>
      <c r="H48" s="1">
        <v>0</v>
      </c>
      <c r="I48" s="1">
        <v>2635285</v>
      </c>
      <c r="J48" s="1">
        <v>0</v>
      </c>
      <c r="K48" s="1">
        <v>231681077</v>
      </c>
      <c r="L48" s="1">
        <v>8472091</v>
      </c>
      <c r="M48" s="1">
        <v>0</v>
      </c>
      <c r="N48" s="1">
        <v>0</v>
      </c>
      <c r="O48" s="1">
        <v>86081756</v>
      </c>
      <c r="P48" s="1">
        <v>15730999</v>
      </c>
      <c r="Q48" s="1">
        <v>14412458</v>
      </c>
      <c r="R48" s="1">
        <v>0</v>
      </c>
      <c r="S48" s="1">
        <v>25490691</v>
      </c>
      <c r="T48" s="1">
        <v>0</v>
      </c>
      <c r="U48" s="1">
        <v>0</v>
      </c>
      <c r="V48" s="1">
        <v>45184576</v>
      </c>
      <c r="W48" s="1">
        <v>39585492</v>
      </c>
      <c r="X48" s="1">
        <v>0</v>
      </c>
      <c r="Y48" s="1">
        <v>21508764</v>
      </c>
      <c r="Z48" s="1">
        <v>182972</v>
      </c>
      <c r="AA48" s="1">
        <v>1103147076</v>
      </c>
      <c r="AB48" s="1"/>
      <c r="AC48" s="2">
        <f>D48/AA48</f>
        <v>0.37840998546960752</v>
      </c>
      <c r="AD48" s="2">
        <f>(E48+F48+G48)/AA48</f>
        <v>0.17653044660746578</v>
      </c>
      <c r="AE48" s="2">
        <f>(H48+I48+J48)/AA48</f>
        <v>2.3888791053641883E-3</v>
      </c>
      <c r="AF48" s="2">
        <f>(K48+L48+M48)/AA48</f>
        <v>0.21769823192641993</v>
      </c>
      <c r="AG48" s="2">
        <f>(N48+O48+P48)/AA48</f>
        <v>9.2293001735699653E-2</v>
      </c>
      <c r="AH48" s="2">
        <f>Q48/AA48</f>
        <v>1.3064856276698322E-2</v>
      </c>
      <c r="AI48" s="2">
        <f>(R48+S48+T48+U48+V48+Z48)/AA48</f>
        <v>6.4232812234730527E-2</v>
      </c>
      <c r="AJ48" s="2">
        <f>W48/AA48</f>
        <v>3.5884147147030102E-2</v>
      </c>
      <c r="AK48" s="2">
        <f>(X48+Y48)/AA48</f>
        <v>1.9497639496983989E-2</v>
      </c>
      <c r="AL48" s="2">
        <f>SUM(AC48:AK48)</f>
        <v>1</v>
      </c>
    </row>
    <row r="49" spans="1:38" x14ac:dyDescent="0.25">
      <c r="A49">
        <v>174066</v>
      </c>
      <c r="B49" t="s">
        <v>105</v>
      </c>
      <c r="C49">
        <v>1</v>
      </c>
      <c r="D49" s="1">
        <v>656910446</v>
      </c>
      <c r="E49" s="1">
        <v>350472659</v>
      </c>
      <c r="F49" s="1">
        <v>0</v>
      </c>
      <c r="G49" s="1">
        <v>141317281</v>
      </c>
      <c r="H49" s="1">
        <v>0</v>
      </c>
      <c r="I49" s="1">
        <v>10566210</v>
      </c>
      <c r="J49" s="1">
        <v>52858272</v>
      </c>
      <c r="K49" s="1">
        <v>566502793</v>
      </c>
      <c r="L49" s="1">
        <v>58390539</v>
      </c>
      <c r="M49" s="1">
        <v>80444029</v>
      </c>
      <c r="N49" s="1">
        <v>17481014</v>
      </c>
      <c r="O49" s="1">
        <v>431466074</v>
      </c>
      <c r="P49" s="1">
        <v>36133308</v>
      </c>
      <c r="Q49" s="1">
        <v>386465353</v>
      </c>
      <c r="R49" s="1">
        <v>0</v>
      </c>
      <c r="S49" s="1">
        <v>1589936</v>
      </c>
      <c r="T49" s="1">
        <v>6824846</v>
      </c>
      <c r="U49" s="1">
        <v>29784250</v>
      </c>
      <c r="V49" s="1">
        <v>183644816</v>
      </c>
      <c r="W49" s="1">
        <v>141391882</v>
      </c>
      <c r="X49" s="1">
        <v>78130103</v>
      </c>
      <c r="Y49" s="1">
        <v>40747839</v>
      </c>
      <c r="Z49" s="1">
        <v>645069</v>
      </c>
      <c r="AA49" s="1">
        <v>3271766719</v>
      </c>
      <c r="AB49" s="1"/>
      <c r="AC49" s="2">
        <f>D49/AA49</f>
        <v>0.20078156617498133</v>
      </c>
      <c r="AD49" s="2">
        <f>(E49+F49+G49)/AA49</f>
        <v>0.15031326565676212</v>
      </c>
      <c r="AE49" s="2">
        <f>(H49+I49+J49)/AA49</f>
        <v>1.9385392495032589E-2</v>
      </c>
      <c r="AF49" s="2">
        <f>(K49+L49+M49)/AA49</f>
        <v>0.21558302335674562</v>
      </c>
      <c r="AG49" s="2">
        <f>(N49+O49+P49)/AA49</f>
        <v>0.14826252531484352</v>
      </c>
      <c r="AH49" s="2">
        <f>Q49/AA49</f>
        <v>0.1181213045403559</v>
      </c>
      <c r="AI49" s="2">
        <f>(R49+S49+T49+U49+V49+Z49)/AA49</f>
        <v>6.8002683598420696E-2</v>
      </c>
      <c r="AJ49" s="2">
        <f>W49/AA49</f>
        <v>4.3215758990058972E-2</v>
      </c>
      <c r="AK49" s="2">
        <f>(X49+Y49)/AA49</f>
        <v>3.6334479872799266E-2</v>
      </c>
      <c r="AL49" s="2">
        <f>SUM(AC49:AK49)</f>
        <v>0.99999999999999989</v>
      </c>
    </row>
    <row r="50" spans="1:38" x14ac:dyDescent="0.25">
      <c r="A50">
        <v>160621</v>
      </c>
      <c r="B50" t="s">
        <v>79</v>
      </c>
      <c r="C50">
        <v>1</v>
      </c>
      <c r="D50" s="1">
        <v>33516836</v>
      </c>
      <c r="E50" s="1">
        <v>16393678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27453191</v>
      </c>
      <c r="L50" s="1">
        <v>662949</v>
      </c>
      <c r="M50" s="1">
        <v>0</v>
      </c>
      <c r="N50" s="1">
        <v>0</v>
      </c>
      <c r="O50" s="1">
        <v>24784467</v>
      </c>
      <c r="P50" s="1">
        <v>17468483</v>
      </c>
      <c r="Q50" s="1">
        <v>353331</v>
      </c>
      <c r="R50" s="1">
        <v>0</v>
      </c>
      <c r="S50" s="1">
        <v>2251308</v>
      </c>
      <c r="T50" s="1">
        <v>6223952</v>
      </c>
      <c r="U50" s="1">
        <v>0</v>
      </c>
      <c r="V50" s="1">
        <v>110336</v>
      </c>
      <c r="W50" s="1">
        <v>748483</v>
      </c>
      <c r="X50" s="1">
        <v>392939</v>
      </c>
      <c r="Y50" s="1">
        <v>4764</v>
      </c>
      <c r="Z50" s="1">
        <v>180000</v>
      </c>
      <c r="AA50" s="1">
        <v>130544717</v>
      </c>
      <c r="AB50" s="1"/>
      <c r="AC50" s="2">
        <f>D50/AA50</f>
        <v>0.25674601600308344</v>
      </c>
      <c r="AD50" s="2">
        <f>(E50+F50+G50)/AA50</f>
        <v>0.12557902285697245</v>
      </c>
      <c r="AE50" s="2">
        <f>(H50+I50+J50)/AA50</f>
        <v>0</v>
      </c>
      <c r="AF50" s="2">
        <f>(K50+L50+M50)/AA50</f>
        <v>0.21537554828817776</v>
      </c>
      <c r="AG50" s="2">
        <f>(N50+O50+P50)/AA50</f>
        <v>0.32366648739986925</v>
      </c>
      <c r="AH50" s="2">
        <f>Q50/AA50</f>
        <v>2.7065898040132871E-3</v>
      </c>
      <c r="AI50" s="2">
        <f>(R50+S50+T50+U50+V50+Z50)/AA50</f>
        <v>6.7146309720063205E-2</v>
      </c>
      <c r="AJ50" s="2">
        <f>W50/AA50</f>
        <v>5.7335372675402863E-3</v>
      </c>
      <c r="AK50" s="2">
        <f>(X50+Y50)/AA50</f>
        <v>3.0464886602802931E-3</v>
      </c>
      <c r="AL50" s="2">
        <f>SUM(AC50:AK50)</f>
        <v>1</v>
      </c>
    </row>
    <row r="51" spans="1:38" x14ac:dyDescent="0.25">
      <c r="A51">
        <v>228723</v>
      </c>
      <c r="B51" t="s">
        <v>83</v>
      </c>
      <c r="C51">
        <v>1</v>
      </c>
      <c r="D51" s="1">
        <v>625925184</v>
      </c>
      <c r="E51" s="1">
        <v>209000797</v>
      </c>
      <c r="F51" s="1">
        <v>0</v>
      </c>
      <c r="G51" s="1">
        <v>214503907</v>
      </c>
      <c r="H51" s="1">
        <v>0</v>
      </c>
      <c r="I51" s="1">
        <v>46710665</v>
      </c>
      <c r="J51" s="1">
        <v>0</v>
      </c>
      <c r="K51" s="1">
        <v>655645181</v>
      </c>
      <c r="L51" s="1">
        <v>65422848</v>
      </c>
      <c r="M51" s="1">
        <v>0</v>
      </c>
      <c r="N51" s="1">
        <v>89773014</v>
      </c>
      <c r="O51" s="1">
        <v>301787484</v>
      </c>
      <c r="P51" s="1">
        <v>52828832</v>
      </c>
      <c r="Q51" s="1">
        <v>202553788</v>
      </c>
      <c r="R51" s="1">
        <v>13450085</v>
      </c>
      <c r="S51" s="1">
        <v>55581023</v>
      </c>
      <c r="T51" s="1">
        <v>88302815</v>
      </c>
      <c r="U51" s="1">
        <v>610052071</v>
      </c>
      <c r="V51" s="1">
        <v>101841937</v>
      </c>
      <c r="W51" s="1">
        <v>141136921</v>
      </c>
      <c r="X51" s="1">
        <v>0</v>
      </c>
      <c r="Y51" s="1">
        <v>14763915</v>
      </c>
      <c r="Z51" s="1">
        <v>2017707</v>
      </c>
      <c r="AA51" s="1">
        <v>3491298174</v>
      </c>
      <c r="AB51" s="1"/>
      <c r="AC51" s="2">
        <f>D51/AA51</f>
        <v>0.17928150298399578</v>
      </c>
      <c r="AD51" s="2">
        <f>(E51+F51+G51)/AA51</f>
        <v>0.12130293171573721</v>
      </c>
      <c r="AE51" s="2">
        <f>(H51+I51+J51)/AA51</f>
        <v>1.3379168054982633E-2</v>
      </c>
      <c r="AF51" s="2">
        <f>(K51+L51+M51)/AA51</f>
        <v>0.20653292645407834</v>
      </c>
      <c r="AG51" s="2">
        <f>(N51+O51+P51)/AA51</f>
        <v>0.12728484015183975</v>
      </c>
      <c r="AH51" s="2">
        <f>Q51/AA51</f>
        <v>5.8016754200038143E-2</v>
      </c>
      <c r="AI51" s="2">
        <f>(R51+S51+T51+U51+V51+Z51)/AA51</f>
        <v>0.24954775976690899</v>
      </c>
      <c r="AJ51" s="2">
        <f>W51/AA51</f>
        <v>4.0425341510805027E-2</v>
      </c>
      <c r="AK51" s="2">
        <f>(X51+Y51)/AA51</f>
        <v>4.2287751616141393E-3</v>
      </c>
      <c r="AL51" s="2">
        <f>SUM(AC51:AK51)</f>
        <v>1</v>
      </c>
    </row>
    <row r="52" spans="1:38" x14ac:dyDescent="0.25">
      <c r="A52">
        <v>180461</v>
      </c>
      <c r="B52" t="s">
        <v>57</v>
      </c>
      <c r="C52">
        <v>1</v>
      </c>
      <c r="D52" s="1">
        <v>152576904</v>
      </c>
      <c r="E52" s="1">
        <v>48296470</v>
      </c>
      <c r="F52" s="1">
        <v>0</v>
      </c>
      <c r="G52" s="1">
        <v>26460219</v>
      </c>
      <c r="H52" s="1">
        <v>431998</v>
      </c>
      <c r="I52" s="1">
        <v>0</v>
      </c>
      <c r="J52" s="1">
        <v>0</v>
      </c>
      <c r="K52" s="1">
        <v>92539297</v>
      </c>
      <c r="L52" s="1">
        <v>6675093</v>
      </c>
      <c r="M52" s="1">
        <v>0</v>
      </c>
      <c r="N52" s="1">
        <v>0</v>
      </c>
      <c r="O52" s="1">
        <v>71811069</v>
      </c>
      <c r="P52" s="1">
        <v>14561408</v>
      </c>
      <c r="Q52" s="1">
        <v>11129245</v>
      </c>
      <c r="R52" s="1">
        <v>0</v>
      </c>
      <c r="S52" s="1">
        <v>19774220</v>
      </c>
      <c r="T52" s="1">
        <v>1</v>
      </c>
      <c r="U52" s="1">
        <v>1</v>
      </c>
      <c r="V52" s="1">
        <v>14812624</v>
      </c>
      <c r="W52" s="1">
        <v>3460208</v>
      </c>
      <c r="X52" s="1">
        <v>1379255</v>
      </c>
      <c r="Y52" s="1">
        <v>19018055</v>
      </c>
      <c r="Z52" s="1">
        <v>15837</v>
      </c>
      <c r="AA52" s="1">
        <v>482941904</v>
      </c>
      <c r="AB52" s="1"/>
      <c r="AC52" s="2">
        <f>D52/AA52</f>
        <v>0.31593221200370303</v>
      </c>
      <c r="AD52" s="2">
        <f>(E52+F52+G52)/AA52</f>
        <v>0.15479437253388556</v>
      </c>
      <c r="AE52" s="2">
        <f>(H52+I52+J52)/AA52</f>
        <v>8.9451339057958408E-4</v>
      </c>
      <c r="AF52" s="2">
        <f>(K52+L52+M52)/AA52</f>
        <v>0.20543752608388274</v>
      </c>
      <c r="AG52" s="2">
        <f>(N52+O52+P52)/AA52</f>
        <v>0.17884651608115579</v>
      </c>
      <c r="AH52" s="2">
        <f>Q52/AA52</f>
        <v>2.3044686965080587E-2</v>
      </c>
      <c r="AI52" s="2">
        <f>(R52+S52+T52+U52+V52+Z52)/AA52</f>
        <v>7.1649783780203924E-2</v>
      </c>
      <c r="AJ52" s="2">
        <f>W52/AA52</f>
        <v>7.1648535182815692E-3</v>
      </c>
      <c r="AK52" s="2">
        <f>(X52+Y52)/AA52</f>
        <v>4.2235535643227184E-2</v>
      </c>
      <c r="AL52" s="2">
        <f>SUM(AC52:AK52)</f>
        <v>1</v>
      </c>
    </row>
    <row r="53" spans="1:38" x14ac:dyDescent="0.25">
      <c r="A53">
        <v>153603</v>
      </c>
      <c r="B53" t="s">
        <v>47</v>
      </c>
      <c r="C53">
        <v>1</v>
      </c>
      <c r="D53" s="1">
        <v>352373920</v>
      </c>
      <c r="E53" s="1">
        <v>220890841</v>
      </c>
      <c r="F53" s="1">
        <v>0</v>
      </c>
      <c r="G53" s="1">
        <v>65884153</v>
      </c>
      <c r="H53" s="1">
        <v>0</v>
      </c>
      <c r="I53" s="1">
        <v>158914</v>
      </c>
      <c r="J53" s="1">
        <v>0</v>
      </c>
      <c r="K53" s="1">
        <v>244458106</v>
      </c>
      <c r="L53" s="1">
        <v>18410825</v>
      </c>
      <c r="M53" s="1">
        <v>0</v>
      </c>
      <c r="N53" s="1">
        <v>0</v>
      </c>
      <c r="O53" s="1">
        <v>163703194</v>
      </c>
      <c r="P53" s="1">
        <v>25468351</v>
      </c>
      <c r="Q53" s="1">
        <v>30393844</v>
      </c>
      <c r="R53" s="1">
        <v>44315217</v>
      </c>
      <c r="S53" s="1">
        <v>24682644</v>
      </c>
      <c r="T53" s="1">
        <v>385995</v>
      </c>
      <c r="U53" s="1">
        <v>13672</v>
      </c>
      <c r="V53" s="1">
        <v>54343304</v>
      </c>
      <c r="W53" s="1">
        <v>23076083</v>
      </c>
      <c r="X53" s="1">
        <v>16825766</v>
      </c>
      <c r="Y53" s="1">
        <v>15571879</v>
      </c>
      <c r="Z53" s="1">
        <v>0</v>
      </c>
      <c r="AA53" s="1">
        <v>1300956708</v>
      </c>
      <c r="AB53" s="1"/>
      <c r="AC53" s="2">
        <f>D53/AA53</f>
        <v>0.27085752956508063</v>
      </c>
      <c r="AD53" s="2">
        <f>(E53+F53+G53)/AA53</f>
        <v>0.22043392546156887</v>
      </c>
      <c r="AE53" s="2">
        <f>(H53+I53+J53)/AA53</f>
        <v>1.2215164349650289E-4</v>
      </c>
      <c r="AF53" s="2">
        <f>(K53+L53+M53)/AA53</f>
        <v>0.20205816948675898</v>
      </c>
      <c r="AG53" s="2">
        <f>(N53+O53+P53)/AA53</f>
        <v>0.14540956192986554</v>
      </c>
      <c r="AH53" s="2">
        <f>Q53/AA53</f>
        <v>2.3362686715936439E-2</v>
      </c>
      <c r="AI53" s="2">
        <f>(R53+S53+T53+U53+V53+Z53)/AA53</f>
        <v>9.5115257286486121E-2</v>
      </c>
      <c r="AJ53" s="2">
        <f>W53/AA53</f>
        <v>1.7737779326627678E-2</v>
      </c>
      <c r="AK53" s="2">
        <f>(X53+Y53)/AA53</f>
        <v>2.4902938584179236E-2</v>
      </c>
      <c r="AL53" s="2">
        <f>SUM(AC53:AK53)</f>
        <v>0.99999999999999989</v>
      </c>
    </row>
    <row r="54" spans="1:38" x14ac:dyDescent="0.25">
      <c r="A54">
        <v>238032</v>
      </c>
      <c r="B54" t="s">
        <v>122</v>
      </c>
      <c r="C54">
        <v>1</v>
      </c>
      <c r="D54" s="1">
        <v>395428841</v>
      </c>
      <c r="E54" s="1">
        <v>157958435</v>
      </c>
      <c r="F54" s="1">
        <v>0</v>
      </c>
      <c r="G54" s="1">
        <v>21698567</v>
      </c>
      <c r="H54" s="1">
        <v>0</v>
      </c>
      <c r="I54" s="1">
        <v>1583382</v>
      </c>
      <c r="J54" s="1">
        <v>0</v>
      </c>
      <c r="K54" s="1">
        <v>181610645</v>
      </c>
      <c r="L54" s="1">
        <v>38752033</v>
      </c>
      <c r="M54" s="1">
        <v>0</v>
      </c>
      <c r="N54" s="1">
        <v>0</v>
      </c>
      <c r="O54" s="1">
        <v>80003533</v>
      </c>
      <c r="P54" s="1">
        <v>29939808</v>
      </c>
      <c r="Q54" s="1">
        <v>72514014</v>
      </c>
      <c r="R54" s="1">
        <v>0</v>
      </c>
      <c r="S54" s="1">
        <v>15279620</v>
      </c>
      <c r="T54" s="1">
        <v>3474920</v>
      </c>
      <c r="U54" s="1">
        <v>1</v>
      </c>
      <c r="V54" s="1">
        <v>50702802</v>
      </c>
      <c r="W54" s="1">
        <v>12783019</v>
      </c>
      <c r="X54" s="1">
        <v>0</v>
      </c>
      <c r="Y54" s="1">
        <v>42260384</v>
      </c>
      <c r="Z54" s="1">
        <v>0</v>
      </c>
      <c r="AA54" s="1">
        <v>1103990004</v>
      </c>
      <c r="AB54" s="1"/>
      <c r="AC54" s="2">
        <f>D54/AA54</f>
        <v>0.35818154110750444</v>
      </c>
      <c r="AD54" s="2">
        <f>(E54+F54+G54)/AA54</f>
        <v>0.16273426511930628</v>
      </c>
      <c r="AE54" s="2">
        <f>(H54+I54+J54)/AA54</f>
        <v>1.4342358121568644E-3</v>
      </c>
      <c r="AF54" s="2">
        <f>(K54+L54+M54)/AA54</f>
        <v>0.19960568229927561</v>
      </c>
      <c r="AG54" s="2">
        <f>(N54+O54+P54)/AA54</f>
        <v>9.958726129915213E-2</v>
      </c>
      <c r="AH54" s="2">
        <f>Q54/AA54</f>
        <v>6.5683578417617627E-2</v>
      </c>
      <c r="AI54" s="2">
        <f>(R54+S54+T54+U54+V54+Z54)/AA54</f>
        <v>6.2914829616518883E-2</v>
      </c>
      <c r="AJ54" s="2">
        <f>W54/AA54</f>
        <v>1.1578926397598071E-2</v>
      </c>
      <c r="AK54" s="2">
        <f>(X54+Y54)/AA54</f>
        <v>3.82796799308701E-2</v>
      </c>
      <c r="AL54" s="2">
        <f>SUM(AC54:AK54)</f>
        <v>0.99999999999999989</v>
      </c>
    </row>
    <row r="55" spans="1:38" x14ac:dyDescent="0.25">
      <c r="A55">
        <v>155399</v>
      </c>
      <c r="B55" t="s">
        <v>48</v>
      </c>
      <c r="C55">
        <v>1</v>
      </c>
      <c r="D55" s="1">
        <v>233580756</v>
      </c>
      <c r="E55" s="1">
        <v>146388511</v>
      </c>
      <c r="F55" s="1">
        <v>0</v>
      </c>
      <c r="G55" s="1">
        <v>47795696</v>
      </c>
      <c r="H55" s="1">
        <v>5818800</v>
      </c>
      <c r="I55" s="1">
        <v>0</v>
      </c>
      <c r="J55" s="1">
        <v>0</v>
      </c>
      <c r="K55" s="1">
        <v>158188577</v>
      </c>
      <c r="L55" s="1">
        <v>8167324</v>
      </c>
      <c r="M55" s="1">
        <v>0</v>
      </c>
      <c r="N55" s="1">
        <v>0</v>
      </c>
      <c r="O55" s="1">
        <v>95931097</v>
      </c>
      <c r="P55" s="1">
        <v>26010116</v>
      </c>
      <c r="Q55" s="1">
        <v>55949531</v>
      </c>
      <c r="R55" s="1">
        <v>0</v>
      </c>
      <c r="S55" s="1">
        <v>24846176</v>
      </c>
      <c r="T55" s="1">
        <v>20545754</v>
      </c>
      <c r="U55" s="1">
        <v>393061</v>
      </c>
      <c r="V55" s="1">
        <v>0</v>
      </c>
      <c r="W55" s="1">
        <v>2796850</v>
      </c>
      <c r="X55" s="1">
        <v>13268000</v>
      </c>
      <c r="Y55" s="1">
        <v>15116343</v>
      </c>
      <c r="Z55" s="1">
        <v>25261</v>
      </c>
      <c r="AA55" s="1">
        <v>854821853</v>
      </c>
      <c r="AB55" s="1"/>
      <c r="AC55" s="2">
        <f>D55/AA55</f>
        <v>0.2732508009478789</v>
      </c>
      <c r="AD55" s="2">
        <f>(E55+F55+G55)/AA55</f>
        <v>0.22716336312473753</v>
      </c>
      <c r="AE55" s="2">
        <f>(H55+I55+J55)/AA55</f>
        <v>6.8070323419773407E-3</v>
      </c>
      <c r="AF55" s="2">
        <f>(K55+L55+M55)/AA55</f>
        <v>0.19460885378184173</v>
      </c>
      <c r="AG55" s="2">
        <f>(N55+O55+P55)/AA55</f>
        <v>0.14265102438835289</v>
      </c>
      <c r="AH55" s="2">
        <f>Q55/AA55</f>
        <v>6.5451685405146051E-2</v>
      </c>
      <c r="AI55" s="2">
        <f>(R55+S55+T55+U55+V55+Z55)/AA55</f>
        <v>5.3590408152562753E-2</v>
      </c>
      <c r="AJ55" s="2">
        <f>W55/AA55</f>
        <v>3.2718513105209537E-3</v>
      </c>
      <c r="AK55" s="2">
        <f>(X55+Y55)/AA55</f>
        <v>3.3204980546981878E-2</v>
      </c>
      <c r="AL55" s="2">
        <f>SUM(AC55:AK55)</f>
        <v>0.99999999999999989</v>
      </c>
    </row>
    <row r="56" spans="1:38" x14ac:dyDescent="0.25">
      <c r="A56">
        <v>233921</v>
      </c>
      <c r="B56" t="s">
        <v>118</v>
      </c>
      <c r="C56">
        <v>1</v>
      </c>
      <c r="D56" s="1">
        <v>461750182</v>
      </c>
      <c r="E56" s="1">
        <v>251853534</v>
      </c>
      <c r="F56" s="1">
        <v>0</v>
      </c>
      <c r="G56" s="1">
        <v>17978878</v>
      </c>
      <c r="H56" s="1">
        <v>0</v>
      </c>
      <c r="I56" s="1">
        <v>14233621</v>
      </c>
      <c r="J56" s="1">
        <v>0</v>
      </c>
      <c r="K56" s="1">
        <v>261716768</v>
      </c>
      <c r="L56" s="1">
        <v>12007339</v>
      </c>
      <c r="M56" s="1">
        <v>0</v>
      </c>
      <c r="N56" s="1">
        <v>0</v>
      </c>
      <c r="O56" s="1">
        <v>213294281</v>
      </c>
      <c r="P56" s="1">
        <v>17619936</v>
      </c>
      <c r="Q56" s="1">
        <v>51238332</v>
      </c>
      <c r="R56" s="1">
        <v>0</v>
      </c>
      <c r="S56" s="1">
        <v>9153628</v>
      </c>
      <c r="T56" s="1">
        <v>10637766</v>
      </c>
      <c r="U56" s="1">
        <v>0</v>
      </c>
      <c r="V56" s="1">
        <v>61640226</v>
      </c>
      <c r="W56" s="1">
        <v>18491674</v>
      </c>
      <c r="X56" s="1">
        <v>0</v>
      </c>
      <c r="Y56" s="1">
        <v>44506784</v>
      </c>
      <c r="Z56" s="1">
        <v>0</v>
      </c>
      <c r="AA56" s="1">
        <v>1446122949</v>
      </c>
      <c r="AB56" s="1"/>
      <c r="AC56" s="2">
        <f>D56/AA56</f>
        <v>0.31930216052466504</v>
      </c>
      <c r="AD56" s="2">
        <f>(E56+F56+G56)/AA56</f>
        <v>0.18659022885058993</v>
      </c>
      <c r="AE56" s="2">
        <f>(H56+I56+J56)/AA56</f>
        <v>9.842607787838931E-3</v>
      </c>
      <c r="AF56" s="2">
        <f>(K56+L56+M56)/AA56</f>
        <v>0.18928135203806934</v>
      </c>
      <c r="AG56" s="2">
        <f>(N56+O56+P56)/AA56</f>
        <v>0.1596781360531469</v>
      </c>
      <c r="AH56" s="2">
        <f>Q56/AA56</f>
        <v>3.5431518485638802E-2</v>
      </c>
      <c r="AI56" s="2">
        <f>(R56+S56+T56+U56+V56+Z56)/AA56</f>
        <v>5.6310302008767861E-2</v>
      </c>
      <c r="AJ56" s="2">
        <f>W56/AA56</f>
        <v>1.2787069047474193E-2</v>
      </c>
      <c r="AK56" s="2">
        <f>(X56+Y56)/AA56</f>
        <v>3.0776625203809003E-2</v>
      </c>
      <c r="AL56" s="2">
        <f>SUM(AC56:AK56)</f>
        <v>1</v>
      </c>
    </row>
    <row r="57" spans="1:38" x14ac:dyDescent="0.25">
      <c r="A57">
        <v>243638</v>
      </c>
      <c r="B57" t="s">
        <v>36</v>
      </c>
      <c r="C57">
        <v>1</v>
      </c>
      <c r="D57" s="1">
        <v>707641</v>
      </c>
      <c r="E57" s="1">
        <v>1580750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3880350</v>
      </c>
      <c r="M57" s="1">
        <v>0</v>
      </c>
      <c r="N57" s="1">
        <v>0</v>
      </c>
      <c r="O57" s="1">
        <v>3435809</v>
      </c>
      <c r="P57" s="1">
        <v>10419069</v>
      </c>
      <c r="Q57" s="1">
        <v>0</v>
      </c>
      <c r="S57" s="1">
        <v>107994</v>
      </c>
      <c r="T57" s="1">
        <v>0</v>
      </c>
      <c r="U57" s="1">
        <v>0</v>
      </c>
      <c r="V57" s="1">
        <v>0</v>
      </c>
      <c r="W57" s="1">
        <v>823822</v>
      </c>
      <c r="X57" s="1">
        <v>0</v>
      </c>
      <c r="Y57" s="1">
        <v>0</v>
      </c>
      <c r="Z57" s="1">
        <v>0</v>
      </c>
      <c r="AA57" s="1">
        <v>20955435</v>
      </c>
      <c r="AB57" s="1"/>
      <c r="AC57" s="2">
        <f>D57/AA57</f>
        <v>3.3768852805966566E-2</v>
      </c>
      <c r="AD57" s="2">
        <f>(E57+F57+G57)/AA57</f>
        <v>7.5433891016817356E-2</v>
      </c>
      <c r="AE57" s="2">
        <f>(H57+I57+J57)/AA57</f>
        <v>0</v>
      </c>
      <c r="AF57" s="2">
        <f>(K57+L57+M57)/AA57</f>
        <v>0.18517153187228039</v>
      </c>
      <c r="AG57" s="2">
        <f>(N57+O57+P57)/AA57</f>
        <v>0.66115916944697162</v>
      </c>
      <c r="AH57" s="2">
        <f>Q57/AA57</f>
        <v>0</v>
      </c>
      <c r="AI57" s="2">
        <f>(R57+S57+T57+U57+V57+Z57)/AA57</f>
        <v>5.1535079085688268E-3</v>
      </c>
      <c r="AJ57" s="2">
        <f>W57/AA57</f>
        <v>3.9313046949395226E-2</v>
      </c>
      <c r="AK57" s="2">
        <f>(X57+Y57)/AA57</f>
        <v>0</v>
      </c>
      <c r="AL57" s="2">
        <f>SUM(AC57:AK57)</f>
        <v>0.99999999999999989</v>
      </c>
    </row>
    <row r="58" spans="1:38" x14ac:dyDescent="0.25">
      <c r="A58">
        <v>240736</v>
      </c>
      <c r="B58" t="s">
        <v>30</v>
      </c>
      <c r="C58">
        <v>1</v>
      </c>
      <c r="D58" s="1">
        <v>1163334</v>
      </c>
      <c r="E58" s="1">
        <v>203403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3000000</v>
      </c>
      <c r="L58" s="1">
        <v>0</v>
      </c>
      <c r="M58" s="1">
        <v>0</v>
      </c>
      <c r="N58" s="1">
        <v>1358000</v>
      </c>
      <c r="O58" s="1">
        <v>4717129</v>
      </c>
      <c r="P58" s="1">
        <v>3785953</v>
      </c>
      <c r="Q58" s="1">
        <v>0</v>
      </c>
      <c r="R58" s="1">
        <v>0</v>
      </c>
      <c r="S58" s="1">
        <v>2174577</v>
      </c>
      <c r="T58" s="1">
        <v>0</v>
      </c>
      <c r="U58" s="1">
        <v>0</v>
      </c>
      <c r="V58" s="1">
        <v>0</v>
      </c>
      <c r="W58" s="1">
        <v>-3662</v>
      </c>
      <c r="X58" s="1">
        <v>0</v>
      </c>
      <c r="Y58" s="1">
        <v>0</v>
      </c>
      <c r="Z58" s="1">
        <v>0</v>
      </c>
      <c r="AA58" s="1">
        <v>16398734</v>
      </c>
      <c r="AB58" s="1"/>
      <c r="AC58" s="2">
        <f>D58/AA58</f>
        <v>7.0940476258716065E-2</v>
      </c>
      <c r="AD58" s="2">
        <f>(E58+F58+G58)/AA58</f>
        <v>1.2403579447047558E-2</v>
      </c>
      <c r="AE58" s="2">
        <f>(H58+I58+J58)/AA58</f>
        <v>0</v>
      </c>
      <c r="AF58" s="2">
        <f>(K58+L58+M58)/AA58</f>
        <v>0.18294095141734723</v>
      </c>
      <c r="AG58" s="2">
        <f>(N58+O58+P58)/AA58</f>
        <v>0.6013319076948257</v>
      </c>
      <c r="AH58" s="2">
        <f>Q58/AA58</f>
        <v>0</v>
      </c>
      <c r="AI58" s="2">
        <f>(R58+S58+T58+U58+V58+Z58)/AA58</f>
        <v>0.13260639510342689</v>
      </c>
      <c r="AJ58" s="2">
        <f>W58/AA58</f>
        <v>-2.2330992136344183E-4</v>
      </c>
      <c r="AK58" s="2">
        <f>(X58+Y58)/AA58</f>
        <v>0</v>
      </c>
      <c r="AL58" s="2">
        <f>SUM(AC58:AK58)</f>
        <v>1</v>
      </c>
    </row>
    <row r="59" spans="1:38" x14ac:dyDescent="0.25">
      <c r="A59">
        <v>209542</v>
      </c>
      <c r="B59" t="s">
        <v>70</v>
      </c>
      <c r="C59">
        <v>1</v>
      </c>
      <c r="D59" s="1">
        <v>316309788</v>
      </c>
      <c r="E59" s="1">
        <v>171518616</v>
      </c>
      <c r="F59" s="1">
        <v>0</v>
      </c>
      <c r="G59" s="1">
        <v>49557535</v>
      </c>
      <c r="H59" s="1">
        <v>10948654</v>
      </c>
      <c r="I59" s="1">
        <v>1500442</v>
      </c>
      <c r="J59" s="1">
        <v>2086984</v>
      </c>
      <c r="K59" s="1">
        <v>182246358</v>
      </c>
      <c r="L59" s="1">
        <v>12385520</v>
      </c>
      <c r="M59" s="1">
        <v>9798984</v>
      </c>
      <c r="N59" s="1">
        <v>10099895</v>
      </c>
      <c r="O59" s="1">
        <v>184784755</v>
      </c>
      <c r="P59" s="1">
        <v>31291039</v>
      </c>
      <c r="Q59" s="1">
        <v>22328984</v>
      </c>
      <c r="R59" s="1">
        <v>0</v>
      </c>
      <c r="S59" s="1">
        <v>9247875</v>
      </c>
      <c r="T59" s="1">
        <v>4496267</v>
      </c>
      <c r="U59" s="1">
        <v>0</v>
      </c>
      <c r="V59" s="1">
        <v>52591401</v>
      </c>
      <c r="W59" s="1">
        <v>12799914</v>
      </c>
      <c r="X59" s="1">
        <v>1084152</v>
      </c>
      <c r="Y59" s="1">
        <v>48631352</v>
      </c>
      <c r="Z59" s="1">
        <v>178712</v>
      </c>
      <c r="AA59" s="1">
        <v>1133887227</v>
      </c>
      <c r="AB59" s="1"/>
      <c r="AC59" s="2">
        <f>D59/AA59</f>
        <v>0.27896053546425564</v>
      </c>
      <c r="AD59" s="2">
        <f>(E59+F59+G59)/AA59</f>
        <v>0.19497190349777174</v>
      </c>
      <c r="AE59" s="2">
        <f>(H59+I59+J59)/AA59</f>
        <v>1.2819687579036464E-2</v>
      </c>
      <c r="AF59" s="2">
        <f>(K59+L59+M59)/AA59</f>
        <v>0.18029205826833078</v>
      </c>
      <c r="AG59" s="2">
        <f>(N59+O59+P59)/AA59</f>
        <v>0.19946929784049855</v>
      </c>
      <c r="AH59" s="2">
        <f>Q59/AA59</f>
        <v>1.9692420435035028E-2</v>
      </c>
      <c r="AI59" s="2">
        <f>(R59+S59+T59+U59+V59+Z59)/AA59</f>
        <v>5.8660379459411618E-2</v>
      </c>
      <c r="AJ59" s="2">
        <f>W59/AA59</f>
        <v>1.1288524727336045E-2</v>
      </c>
      <c r="AK59" s="2">
        <f>(X59+Y59)/AA59</f>
        <v>4.3845192728324121E-2</v>
      </c>
      <c r="AL59" s="2">
        <f>SUM(AC59:AK59)</f>
        <v>1</v>
      </c>
    </row>
    <row r="60" spans="1:38" x14ac:dyDescent="0.25">
      <c r="A60">
        <v>110635</v>
      </c>
      <c r="B60" t="s">
        <v>90</v>
      </c>
      <c r="C60">
        <v>1</v>
      </c>
      <c r="D60" s="1">
        <v>834441000</v>
      </c>
      <c r="E60" s="1">
        <v>204941000</v>
      </c>
      <c r="F60" s="1">
        <v>0</v>
      </c>
      <c r="G60" s="1">
        <v>85636000</v>
      </c>
      <c r="H60" s="1">
        <v>0</v>
      </c>
      <c r="I60" s="1">
        <v>12978000</v>
      </c>
      <c r="J60" s="1">
        <v>0</v>
      </c>
      <c r="K60" s="1">
        <v>402315000</v>
      </c>
      <c r="L60" s="1">
        <v>79555000</v>
      </c>
      <c r="M60" s="1">
        <v>0</v>
      </c>
      <c r="N60" s="1">
        <v>0</v>
      </c>
      <c r="O60" s="1">
        <v>377872000</v>
      </c>
      <c r="P60" s="1">
        <v>38252000</v>
      </c>
      <c r="Q60" s="1">
        <v>179739000</v>
      </c>
      <c r="R60" s="1">
        <v>0</v>
      </c>
      <c r="S60" s="1">
        <v>50885000</v>
      </c>
      <c r="T60" s="1">
        <v>16835000</v>
      </c>
      <c r="U60" s="1">
        <v>0</v>
      </c>
      <c r="V60" s="1">
        <v>267563000</v>
      </c>
      <c r="W60" s="1">
        <v>121001000</v>
      </c>
      <c r="X60" s="1">
        <v>0</v>
      </c>
      <c r="Y60" s="1">
        <v>53993000</v>
      </c>
      <c r="Z60" s="1">
        <v>0</v>
      </c>
      <c r="AA60" s="1">
        <v>2726006000</v>
      </c>
      <c r="AB60" s="1"/>
      <c r="AC60" s="2">
        <f>D60/AA60</f>
        <v>0.30610387504649661</v>
      </c>
      <c r="AD60" s="2">
        <f>(E60+F60+G60)/AA60</f>
        <v>0.10659440955008903</v>
      </c>
      <c r="AE60" s="2">
        <f>(H60+I60+J60)/AA60</f>
        <v>4.7608112381264016E-3</v>
      </c>
      <c r="AF60" s="2">
        <f>(K60+L60+M60)/AA60</f>
        <v>0.17676776940329553</v>
      </c>
      <c r="AG60" s="2">
        <f>(N60+O60+P60)/AA60</f>
        <v>0.15264970069765071</v>
      </c>
      <c r="AH60" s="2">
        <f>Q60/AA60</f>
        <v>6.5934924574634096E-2</v>
      </c>
      <c r="AI60" s="2">
        <f>(R60+S60+T60+U60+V60+Z60)/AA60</f>
        <v>0.12299422671850319</v>
      </c>
      <c r="AJ60" s="2">
        <f>W60/AA60</f>
        <v>4.4387649917131511E-2</v>
      </c>
      <c r="AK60" s="2">
        <f>(X60+Y60)/AA60</f>
        <v>1.9806632854072956E-2</v>
      </c>
      <c r="AL60" s="2">
        <f>SUM(AC60:AK60)</f>
        <v>1.0000000000000002</v>
      </c>
    </row>
    <row r="61" spans="1:38" x14ac:dyDescent="0.25">
      <c r="A61">
        <v>217882</v>
      </c>
      <c r="B61" t="s">
        <v>35</v>
      </c>
      <c r="C61">
        <v>1</v>
      </c>
      <c r="D61" s="1">
        <v>364125796</v>
      </c>
      <c r="E61" s="1">
        <v>169527371</v>
      </c>
      <c r="F61" s="1">
        <v>0</v>
      </c>
      <c r="G61" s="1">
        <v>21303080</v>
      </c>
      <c r="H61" s="1">
        <v>0</v>
      </c>
      <c r="I61" s="1">
        <v>1771818</v>
      </c>
      <c r="J61" s="1">
        <v>0</v>
      </c>
      <c r="K61" s="1">
        <v>119308662</v>
      </c>
      <c r="L61" s="1">
        <v>62055230</v>
      </c>
      <c r="M61" s="1">
        <v>0</v>
      </c>
      <c r="N61" s="1">
        <v>12239506</v>
      </c>
      <c r="O61" s="1">
        <v>81923483</v>
      </c>
      <c r="P61" s="1">
        <v>13542907</v>
      </c>
      <c r="Q61" s="1">
        <v>11616470</v>
      </c>
      <c r="R61" s="1">
        <v>0</v>
      </c>
      <c r="S61" s="1">
        <v>34036616</v>
      </c>
      <c r="T61" s="1">
        <v>1727998</v>
      </c>
      <c r="U61" s="1">
        <v>0</v>
      </c>
      <c r="V61" s="1">
        <v>54008753</v>
      </c>
      <c r="W61" s="1">
        <v>23654865</v>
      </c>
      <c r="X61" s="1">
        <v>5240195</v>
      </c>
      <c r="Y61" s="1">
        <v>56006584</v>
      </c>
      <c r="Z61" s="1">
        <v>20510</v>
      </c>
      <c r="AA61" s="1">
        <v>1032109844</v>
      </c>
      <c r="AB61" s="1"/>
      <c r="AC61" s="2">
        <f>D61/AA61</f>
        <v>0.35279752258617153</v>
      </c>
      <c r="AD61" s="2">
        <f>(E61+F61+G61)/AA61</f>
        <v>0.18489354801658106</v>
      </c>
      <c r="AE61" s="2">
        <f>(H61+I61+J61)/AA61</f>
        <v>1.7166951854012159E-3</v>
      </c>
      <c r="AF61" s="2">
        <f>(K61+L61+M61)/AA61</f>
        <v>0.17572150198385281</v>
      </c>
      <c r="AG61" s="2">
        <f>(N61+O61+P61)/AA61</f>
        <v>0.10435507095114965</v>
      </c>
      <c r="AH61" s="2">
        <f>Q61/AA61</f>
        <v>1.125507141272843E-2</v>
      </c>
      <c r="AI61" s="2">
        <f>(R61+S61+T61+U61+V61+Z61)/AA61</f>
        <v>8.7000310598723443E-2</v>
      </c>
      <c r="AJ61" s="2">
        <f>W61/AA61</f>
        <v>2.2918941368027492E-2</v>
      </c>
      <c r="AK61" s="2">
        <f>(X61+Y61)/AA61</f>
        <v>5.9341337897364344E-2</v>
      </c>
      <c r="AL61" s="2">
        <f>SUM(AC61:AK61)</f>
        <v>1</v>
      </c>
    </row>
    <row r="62" spans="1:38" x14ac:dyDescent="0.25">
      <c r="A62">
        <v>243780</v>
      </c>
      <c r="B62" t="s">
        <v>72</v>
      </c>
      <c r="C62">
        <v>1</v>
      </c>
      <c r="D62" s="1">
        <v>669143141</v>
      </c>
      <c r="E62" s="1">
        <v>244956236</v>
      </c>
      <c r="F62" s="1">
        <v>0</v>
      </c>
      <c r="G62" s="1">
        <v>76496374</v>
      </c>
      <c r="H62" s="1">
        <v>4303560</v>
      </c>
      <c r="I62" s="1">
        <v>16975</v>
      </c>
      <c r="J62" s="1">
        <v>0</v>
      </c>
      <c r="K62" s="1">
        <v>303449528</v>
      </c>
      <c r="L62" s="1">
        <v>14494558</v>
      </c>
      <c r="M62" s="1">
        <v>0</v>
      </c>
      <c r="N62" s="1">
        <v>23660971</v>
      </c>
      <c r="O62" s="1">
        <v>243321355</v>
      </c>
      <c r="P62" s="1">
        <v>23124783</v>
      </c>
      <c r="Q62" s="1">
        <v>92143960</v>
      </c>
      <c r="R62" s="1">
        <v>0</v>
      </c>
      <c r="S62" s="1">
        <v>6631885</v>
      </c>
      <c r="T62" s="1">
        <v>5439840</v>
      </c>
      <c r="U62" s="1">
        <v>0</v>
      </c>
      <c r="V62" s="1">
        <v>79086491</v>
      </c>
      <c r="W62" s="1">
        <v>157899909</v>
      </c>
      <c r="X62" s="1">
        <v>18222740</v>
      </c>
      <c r="Y62" s="1">
        <v>10532394</v>
      </c>
      <c r="Z62" s="1">
        <v>26958290</v>
      </c>
      <c r="AA62" s="1">
        <v>1999882990</v>
      </c>
      <c r="AB62" s="1"/>
      <c r="AC62" s="2">
        <f>D62/AA62</f>
        <v>0.33459114575498239</v>
      </c>
      <c r="AD62" s="2">
        <f>(E62+F62+G62)/AA62</f>
        <v>0.16073570884264585</v>
      </c>
      <c r="AE62" s="2">
        <f>(H62+I62+J62)/AA62</f>
        <v>2.1603938938447595E-3</v>
      </c>
      <c r="AF62" s="2">
        <f>(K62+L62+M62)/AA62</f>
        <v>0.15898134420354262</v>
      </c>
      <c r="AG62" s="2">
        <f>(N62+O62+P62)/AA62</f>
        <v>0.14506204135472947</v>
      </c>
      <c r="AH62" s="2">
        <f>Q62/AA62</f>
        <v>4.6074675598895914E-2</v>
      </c>
      <c r="AI62" s="2">
        <f>(R62+S62+T62+U62+V62+Z62)/AA62</f>
        <v>5.9061708405250248E-2</v>
      </c>
      <c r="AJ62" s="2">
        <f>W62/AA62</f>
        <v>7.8954573737336498E-2</v>
      </c>
      <c r="AK62" s="2">
        <f>(X62+Y62)/AA62</f>
        <v>1.4378408208772253E-2</v>
      </c>
      <c r="AL62" s="2">
        <f>SUM(AC62:AK62)</f>
        <v>1</v>
      </c>
    </row>
    <row r="63" spans="1:38" x14ac:dyDescent="0.25">
      <c r="A63">
        <v>217484</v>
      </c>
      <c r="B63" t="s">
        <v>111</v>
      </c>
      <c r="C63">
        <v>1</v>
      </c>
      <c r="D63" s="1">
        <v>216954017</v>
      </c>
      <c r="E63" s="1">
        <v>86438497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76666590</v>
      </c>
      <c r="L63" s="1">
        <v>6505003</v>
      </c>
      <c r="M63" s="1">
        <v>2697370</v>
      </c>
      <c r="N63" s="1">
        <v>0</v>
      </c>
      <c r="O63" s="1">
        <v>67305110</v>
      </c>
      <c r="P63" s="1">
        <v>15950752</v>
      </c>
      <c r="Q63" s="1">
        <v>7707688</v>
      </c>
      <c r="R63" s="1">
        <v>22528514</v>
      </c>
      <c r="S63" s="1">
        <v>0</v>
      </c>
      <c r="T63" s="1">
        <v>0</v>
      </c>
      <c r="U63" s="1">
        <v>0</v>
      </c>
      <c r="V63" s="1">
        <v>10406620</v>
      </c>
      <c r="W63" s="1">
        <v>749894</v>
      </c>
      <c r="X63" s="1">
        <v>33060844</v>
      </c>
      <c r="Y63" s="1">
        <v>4786651</v>
      </c>
      <c r="Z63" s="1">
        <v>0</v>
      </c>
      <c r="AA63" s="1">
        <v>551757550</v>
      </c>
      <c r="AB63" s="1"/>
      <c r="AC63" s="2">
        <f>D63/AA63</f>
        <v>0.39320534354264841</v>
      </c>
      <c r="AD63" s="2">
        <f>(E63+F63+G63)/AA63</f>
        <v>0.15666028856333727</v>
      </c>
      <c r="AE63" s="2">
        <f>(H63+I63+J63)/AA63</f>
        <v>0</v>
      </c>
      <c r="AF63" s="2">
        <f>(K63+L63+M63)/AA63</f>
        <v>0.15562807069880602</v>
      </c>
      <c r="AG63" s="2">
        <f>(N63+O63+P63)/AA63</f>
        <v>0.15089211194300831</v>
      </c>
      <c r="AH63" s="2">
        <f>Q63/AA63</f>
        <v>1.3969338525589728E-2</v>
      </c>
      <c r="AI63" s="2">
        <f>(R63+S63+T63+U63+V63+Z63)/AA63</f>
        <v>5.9691315506240017E-2</v>
      </c>
      <c r="AJ63" s="2">
        <f>W63/AA63</f>
        <v>1.3591005687189962E-3</v>
      </c>
      <c r="AK63" s="2">
        <f>(X63+Y63)/AA63</f>
        <v>6.8594430651651259E-2</v>
      </c>
      <c r="AL63" s="2">
        <f>SUM(AC63:AK63)</f>
        <v>1</v>
      </c>
    </row>
    <row r="64" spans="1:38" x14ac:dyDescent="0.25">
      <c r="A64">
        <v>240444</v>
      </c>
      <c r="B64" t="s">
        <v>115</v>
      </c>
      <c r="C64">
        <v>1</v>
      </c>
      <c r="D64" s="1">
        <v>510860385</v>
      </c>
      <c r="E64" s="1">
        <v>167997196</v>
      </c>
      <c r="F64" s="1">
        <v>0</v>
      </c>
      <c r="G64" s="1">
        <v>209002513</v>
      </c>
      <c r="H64" s="1">
        <v>0</v>
      </c>
      <c r="I64" s="1">
        <v>61681189</v>
      </c>
      <c r="J64" s="1">
        <v>0</v>
      </c>
      <c r="K64" s="1">
        <v>363373300</v>
      </c>
      <c r="L64" s="1">
        <v>42134730</v>
      </c>
      <c r="M64" s="1">
        <v>0</v>
      </c>
      <c r="N64" s="1">
        <v>14878846</v>
      </c>
      <c r="O64" s="1">
        <v>499924950</v>
      </c>
      <c r="P64" s="1">
        <v>16141663</v>
      </c>
      <c r="Q64" s="1">
        <v>258008292</v>
      </c>
      <c r="R64" s="1">
        <v>0</v>
      </c>
      <c r="S64" s="1">
        <v>232043877</v>
      </c>
      <c r="T64" s="1">
        <v>0</v>
      </c>
      <c r="U64" s="1">
        <v>0</v>
      </c>
      <c r="V64" s="1">
        <v>339024707</v>
      </c>
      <c r="W64" s="1">
        <v>47980465</v>
      </c>
      <c r="X64" s="1">
        <v>13555848</v>
      </c>
      <c r="Y64" s="1">
        <v>19448040</v>
      </c>
      <c r="Z64" s="1">
        <v>1648855</v>
      </c>
      <c r="AA64" s="1">
        <v>2797704856</v>
      </c>
      <c r="AB64" s="1"/>
      <c r="AC64" s="2">
        <f>D64/AA64</f>
        <v>0.18259981352371787</v>
      </c>
      <c r="AD64" s="2">
        <f>(E64+F64+G64)/AA64</f>
        <v>0.13475320965021767</v>
      </c>
      <c r="AE64" s="2">
        <f>(H64+I64+J64)/AA64</f>
        <v>2.204706792702511E-2</v>
      </c>
      <c r="AF64" s="2">
        <f>(K64+L64+M64)/AA64</f>
        <v>0.14494310546387384</v>
      </c>
      <c r="AG64" s="2">
        <f>(N64+O64+P64)/AA64</f>
        <v>0.18977893892607234</v>
      </c>
      <c r="AH64" s="2">
        <f>Q64/AA64</f>
        <v>9.2221411935812861E-2</v>
      </c>
      <c r="AI64" s="2">
        <f>(R64+S64+T64+U64+V64+Z64)/AA64</f>
        <v>0.20470974190567012</v>
      </c>
      <c r="AJ64" s="2">
        <f>W64/AA64</f>
        <v>1.7149938063373758E-2</v>
      </c>
      <c r="AK64" s="2">
        <f>(X64+Y64)/AA64</f>
        <v>1.179677260423642E-2</v>
      </c>
      <c r="AL64" s="2">
        <f>SUM(AC64:AK64)</f>
        <v>1</v>
      </c>
    </row>
    <row r="65" spans="1:38" x14ac:dyDescent="0.25">
      <c r="A65">
        <v>104179</v>
      </c>
      <c r="B65" t="s">
        <v>87</v>
      </c>
      <c r="C65">
        <v>1</v>
      </c>
      <c r="D65" s="1">
        <v>653725000</v>
      </c>
      <c r="E65" s="1">
        <v>210496000</v>
      </c>
      <c r="F65" s="1">
        <v>0</v>
      </c>
      <c r="G65" s="1">
        <v>51753000</v>
      </c>
      <c r="H65" s="1">
        <v>1002000</v>
      </c>
      <c r="I65" s="1">
        <v>2082000</v>
      </c>
      <c r="J65" s="1">
        <v>16399000</v>
      </c>
      <c r="K65" s="1">
        <v>271762000</v>
      </c>
      <c r="L65" s="1">
        <v>14201000</v>
      </c>
      <c r="M65" s="1">
        <v>5323000</v>
      </c>
      <c r="N65" s="1">
        <v>0</v>
      </c>
      <c r="O65" s="1">
        <v>296447000</v>
      </c>
      <c r="P65" s="1">
        <v>66090000</v>
      </c>
      <c r="Q65" s="1">
        <v>200291000</v>
      </c>
      <c r="R65" s="1">
        <v>0</v>
      </c>
      <c r="S65" s="1">
        <v>18485000</v>
      </c>
      <c r="T65" s="1">
        <v>134550000</v>
      </c>
      <c r="U65" s="1">
        <v>21520000</v>
      </c>
      <c r="V65" s="1">
        <v>80060000</v>
      </c>
      <c r="W65" s="1">
        <v>31962000</v>
      </c>
      <c r="X65" s="1">
        <v>21978000</v>
      </c>
      <c r="Y65" s="1">
        <v>9304000</v>
      </c>
      <c r="Z65" s="1">
        <v>2357000</v>
      </c>
      <c r="AA65" s="1">
        <v>2109787000</v>
      </c>
      <c r="AB65" s="1"/>
      <c r="AC65" s="2">
        <f>D65/AA65</f>
        <v>0.3098535539369614</v>
      </c>
      <c r="AD65" s="2">
        <f>(E65+F65+G65)/AA65</f>
        <v>0.12430117353078771</v>
      </c>
      <c r="AE65" s="2">
        <f>(H65+I65+J65)/AA65</f>
        <v>9.2345815004073878E-3</v>
      </c>
      <c r="AF65" s="2">
        <f>(K65+L65+M65)/AA65</f>
        <v>0.13806417425076559</v>
      </c>
      <c r="AG65" s="2">
        <f>(N65+O65+P65)/AA65</f>
        <v>0.17183582987287344</v>
      </c>
      <c r="AH65" s="2">
        <f>Q65/AA65</f>
        <v>9.4934227957608988E-2</v>
      </c>
      <c r="AI65" s="2">
        <f>(R65+S65+T65+U65+V65+Z65)/AA65</f>
        <v>0.12179997317264729</v>
      </c>
      <c r="AJ65" s="2">
        <f>W65/AA65</f>
        <v>1.5149396597855613E-2</v>
      </c>
      <c r="AK65" s="2">
        <f>(X65+Y65)/AA65</f>
        <v>1.4827089180092588E-2</v>
      </c>
      <c r="AL65" s="2">
        <f>SUM(AC65:AK65)</f>
        <v>0.99999999999999989</v>
      </c>
    </row>
    <row r="66" spans="1:38" x14ac:dyDescent="0.25">
      <c r="A66">
        <v>110644</v>
      </c>
      <c r="B66" t="s">
        <v>91</v>
      </c>
      <c r="C66">
        <v>1</v>
      </c>
      <c r="D66" s="1">
        <v>571058000</v>
      </c>
      <c r="E66" s="1">
        <v>97569000</v>
      </c>
      <c r="F66" s="1">
        <v>2147321000</v>
      </c>
      <c r="G66" s="1">
        <v>444969000</v>
      </c>
      <c r="H66" s="1">
        <v>0</v>
      </c>
      <c r="I66" s="1">
        <v>18208000</v>
      </c>
      <c r="J66" s="1">
        <v>0</v>
      </c>
      <c r="K66" s="1">
        <v>433831000</v>
      </c>
      <c r="L66" s="1">
        <v>131982000</v>
      </c>
      <c r="M66" s="1">
        <v>0</v>
      </c>
      <c r="N66" s="1">
        <v>0</v>
      </c>
      <c r="O66" s="1">
        <v>396905000</v>
      </c>
      <c r="P66" s="1">
        <v>52266000</v>
      </c>
      <c r="Q66" s="1">
        <v>141431000</v>
      </c>
      <c r="R66" s="1">
        <v>0</v>
      </c>
      <c r="S66" s="1">
        <v>82057000</v>
      </c>
      <c r="T66" s="1">
        <v>19434000</v>
      </c>
      <c r="U66" s="1">
        <v>0</v>
      </c>
      <c r="V66" s="1">
        <v>75630000</v>
      </c>
      <c r="W66" s="1">
        <v>74681000</v>
      </c>
      <c r="X66" s="1">
        <v>0</v>
      </c>
      <c r="Y66" s="1">
        <v>9894000</v>
      </c>
      <c r="Z66" s="1">
        <v>0</v>
      </c>
      <c r="AA66" s="1">
        <v>4697236000</v>
      </c>
      <c r="AB66" s="1"/>
      <c r="AC66" s="2">
        <f>D66/AA66</f>
        <v>0.12157319751445318</v>
      </c>
      <c r="AD66" s="2">
        <f>(E66+F66+G66)/AA66</f>
        <v>0.57264719081604587</v>
      </c>
      <c r="AE66" s="2">
        <f>(H66+I66+J66)/AA66</f>
        <v>3.8763221605216344E-3</v>
      </c>
      <c r="AF66" s="2">
        <f>(K66+L66+M66)/AA66</f>
        <v>0.12045658340351645</v>
      </c>
      <c r="AG66" s="2">
        <f>(N66+O66+P66)/AA66</f>
        <v>9.5624533236141424E-2</v>
      </c>
      <c r="AH66" s="2">
        <f>Q66/AA66</f>
        <v>3.0109409022667798E-2</v>
      </c>
      <c r="AI66" s="2">
        <f>(R66+S66+T66+U66+V66+Z66)/AA66</f>
        <v>3.770749436477111E-2</v>
      </c>
      <c r="AJ66" s="2">
        <f>W66/AA66</f>
        <v>1.5898924388725626E-2</v>
      </c>
      <c r="AK66" s="2">
        <f>(X66+Y66)/AA66</f>
        <v>2.1063450931569118E-3</v>
      </c>
      <c r="AL66" s="2">
        <f>SUM(AC66:AK66)</f>
        <v>0.99999999999999989</v>
      </c>
    </row>
    <row r="67" spans="1:38" x14ac:dyDescent="0.25">
      <c r="A67">
        <v>157085</v>
      </c>
      <c r="B67" t="s">
        <v>100</v>
      </c>
      <c r="C67">
        <v>1</v>
      </c>
      <c r="D67" s="1">
        <v>339665245</v>
      </c>
      <c r="E67" s="1">
        <v>192196575</v>
      </c>
      <c r="F67" s="1">
        <v>1492387911</v>
      </c>
      <c r="G67" s="1">
        <v>285956939</v>
      </c>
      <c r="H67" s="1">
        <v>24906008</v>
      </c>
      <c r="I67" s="1">
        <v>0</v>
      </c>
      <c r="J67" s="1">
        <v>0</v>
      </c>
      <c r="K67" s="1">
        <v>267028800</v>
      </c>
      <c r="L67" s="1">
        <v>98044993</v>
      </c>
      <c r="M67" s="1">
        <v>30120522</v>
      </c>
      <c r="N67" s="1">
        <v>0</v>
      </c>
      <c r="O67" s="1">
        <v>247158921</v>
      </c>
      <c r="P67" s="1">
        <v>25869167</v>
      </c>
      <c r="Q67" s="1">
        <v>38085692</v>
      </c>
      <c r="R67" s="1">
        <v>0</v>
      </c>
      <c r="S67" s="1">
        <v>10668624</v>
      </c>
      <c r="T67" s="1">
        <v>16650148</v>
      </c>
      <c r="U67" s="1">
        <v>4306068</v>
      </c>
      <c r="V67" s="1">
        <v>56928620</v>
      </c>
      <c r="W67" s="1">
        <v>114017948</v>
      </c>
      <c r="X67" s="1">
        <v>0</v>
      </c>
      <c r="Y67" s="1">
        <v>69397638</v>
      </c>
      <c r="Z67" s="1">
        <v>9759680</v>
      </c>
      <c r="AA67" s="1">
        <v>3323149499</v>
      </c>
      <c r="AB67" s="1"/>
      <c r="AC67" s="2">
        <f>D67/AA67</f>
        <v>0.10221184605212971</v>
      </c>
      <c r="AD67" s="2">
        <f>(E67+F67+G67)/AA67</f>
        <v>0.59297405235394141</v>
      </c>
      <c r="AE67" s="2">
        <f>(H67+I67+J67)/AA67</f>
        <v>7.4946998344476226E-3</v>
      </c>
      <c r="AF67" s="2">
        <f>(K67+L67+M67)/AA67</f>
        <v>0.11892161791665455</v>
      </c>
      <c r="AG67" s="2">
        <f>(N67+O67+P67)/AA67</f>
        <v>8.2159435825008606E-2</v>
      </c>
      <c r="AH67" s="2">
        <f>Q67/AA67</f>
        <v>1.1460721827730206E-2</v>
      </c>
      <c r="AI67" s="2">
        <f>(R67+S67+T67+U67+V67+Z67)/AA67</f>
        <v>2.9584326564177844E-2</v>
      </c>
      <c r="AJ67" s="2">
        <f>W67/AA67</f>
        <v>3.4310207239942173E-2</v>
      </c>
      <c r="AK67" s="2">
        <f>(X67+Y67)/AA67</f>
        <v>2.0883092385967916E-2</v>
      </c>
      <c r="AL67" s="2">
        <f>SUM(AC67:AK67)</f>
        <v>1</v>
      </c>
    </row>
    <row r="68" spans="1:38" x14ac:dyDescent="0.25">
      <c r="A68">
        <v>413626</v>
      </c>
      <c r="B68" t="s">
        <v>51</v>
      </c>
      <c r="C68">
        <v>1</v>
      </c>
      <c r="D68" s="1">
        <v>215653</v>
      </c>
      <c r="E68" s="1">
        <v>133327</v>
      </c>
      <c r="G68" s="1">
        <v>0</v>
      </c>
      <c r="H68" s="1">
        <v>0</v>
      </c>
      <c r="I68" s="1">
        <v>199210</v>
      </c>
      <c r="J68" s="1">
        <v>193194</v>
      </c>
      <c r="K68" s="1">
        <v>0</v>
      </c>
      <c r="L68" s="1">
        <v>103778</v>
      </c>
      <c r="M68" s="1">
        <v>716236</v>
      </c>
      <c r="N68" s="1">
        <v>0</v>
      </c>
      <c r="O68" s="1">
        <v>4581290</v>
      </c>
      <c r="P68" s="1">
        <v>953659</v>
      </c>
      <c r="Q68" s="1">
        <v>153978</v>
      </c>
      <c r="S68" s="1">
        <v>0</v>
      </c>
      <c r="T68" s="1">
        <v>279970</v>
      </c>
      <c r="U68" s="1">
        <v>0</v>
      </c>
      <c r="V68" s="1">
        <v>171339</v>
      </c>
      <c r="W68" s="1">
        <v>321967</v>
      </c>
      <c r="X68" s="1">
        <v>0</v>
      </c>
      <c r="Y68" s="1">
        <v>0</v>
      </c>
      <c r="Z68" s="1">
        <v>0</v>
      </c>
      <c r="AA68" s="1">
        <v>8023601</v>
      </c>
      <c r="AB68" s="1"/>
      <c r="AC68" s="2">
        <f>D68/AA68</f>
        <v>2.687733350648917E-2</v>
      </c>
      <c r="AD68" s="2">
        <f>(E68+F68+G68)/AA68</f>
        <v>1.6616853205935839E-2</v>
      </c>
      <c r="AE68" s="2">
        <f>(H68+I68+J68)/AA68</f>
        <v>4.8906220536140819E-2</v>
      </c>
      <c r="AF68" s="2">
        <f>(K68+L68+M68)/AA68</f>
        <v>0.10220024649780067</v>
      </c>
      <c r="AG68" s="2">
        <f>(N68+O68+P68)/AA68</f>
        <v>0.6898335298577285</v>
      </c>
      <c r="AH68" s="2">
        <f>Q68/AA68</f>
        <v>1.9190635227250209E-2</v>
      </c>
      <c r="AI68" s="2">
        <f>(R68+S68+T68+U68+V68+Z68)/AA68</f>
        <v>5.6247687291529076E-2</v>
      </c>
      <c r="AJ68" s="2">
        <f>W68/AA68</f>
        <v>4.0127493877125747E-2</v>
      </c>
      <c r="AK68" s="2">
        <f>(X68+Y68)/AA68</f>
        <v>0</v>
      </c>
      <c r="AL68" s="2">
        <f>SUM(AC68:AK68)</f>
        <v>1</v>
      </c>
    </row>
    <row r="69" spans="1:38" x14ac:dyDescent="0.25">
      <c r="A69">
        <v>178396</v>
      </c>
      <c r="B69" t="s">
        <v>106</v>
      </c>
      <c r="C69">
        <v>1</v>
      </c>
      <c r="D69" s="1">
        <v>335355560</v>
      </c>
      <c r="E69" s="1">
        <v>483012852</v>
      </c>
      <c r="F69" s="1">
        <v>944513899</v>
      </c>
      <c r="G69" s="1">
        <v>17317262</v>
      </c>
      <c r="H69" s="1">
        <v>0</v>
      </c>
      <c r="I69" s="1">
        <v>0</v>
      </c>
      <c r="J69" s="1">
        <v>0</v>
      </c>
      <c r="K69" s="1">
        <v>211965644</v>
      </c>
      <c r="L69" s="1">
        <v>43685648</v>
      </c>
      <c r="M69" s="1">
        <v>0</v>
      </c>
      <c r="N69" s="1">
        <v>17389098</v>
      </c>
      <c r="O69" s="1">
        <v>114508939</v>
      </c>
      <c r="P69" s="1">
        <v>20110062</v>
      </c>
      <c r="Q69" s="1">
        <v>46964098</v>
      </c>
      <c r="R69" s="1">
        <v>0</v>
      </c>
      <c r="S69" s="1">
        <v>41598803</v>
      </c>
      <c r="T69" s="1">
        <v>0</v>
      </c>
      <c r="U69" s="1">
        <v>0</v>
      </c>
      <c r="V69" s="1">
        <v>39140041</v>
      </c>
      <c r="W69" s="1">
        <v>125074204</v>
      </c>
      <c r="X69" s="1">
        <v>28043057</v>
      </c>
      <c r="Y69" s="1">
        <v>32147872</v>
      </c>
      <c r="Z69" s="1">
        <v>25669576</v>
      </c>
      <c r="AA69" s="1">
        <v>2526496615</v>
      </c>
      <c r="AB69" s="1"/>
      <c r="AC69" s="2">
        <f>D69/AA69</f>
        <v>0.13273540839475853</v>
      </c>
      <c r="AD69" s="2">
        <f>(E69+F69+G69)/AA69</f>
        <v>0.57187648874012043</v>
      </c>
      <c r="AE69" s="2">
        <f>(H69+I69+J69)/AA69</f>
        <v>0</v>
      </c>
      <c r="AF69" s="2">
        <f>(K69+L69+M69)/AA69</f>
        <v>0.10118806036872526</v>
      </c>
      <c r="AG69" s="2">
        <f>(N69+O69+P69)/AA69</f>
        <v>6.0165566063899119E-2</v>
      </c>
      <c r="AH69" s="2">
        <f>Q69/AA69</f>
        <v>1.8588624944585568E-2</v>
      </c>
      <c r="AI69" s="2">
        <f>(R69+S69+T69+U69+V69+Z69)/AA69</f>
        <v>4.2116984985550832E-2</v>
      </c>
      <c r="AJ69" s="2">
        <f>W69/AA69</f>
        <v>4.9504995675602757E-2</v>
      </c>
      <c r="AK69" s="2">
        <f>(X69+Y69)/AA69</f>
        <v>2.3823870826757472E-2</v>
      </c>
      <c r="AL69" s="2">
        <f>SUM(AC69:AK69)</f>
        <v>1</v>
      </c>
    </row>
    <row r="70" spans="1:38" x14ac:dyDescent="0.25">
      <c r="A70">
        <v>171100</v>
      </c>
      <c r="B70" t="s">
        <v>55</v>
      </c>
      <c r="C70">
        <v>1</v>
      </c>
      <c r="D70" s="1">
        <v>859117475</v>
      </c>
      <c r="E70" s="1">
        <v>356537809</v>
      </c>
      <c r="F70" s="1">
        <v>0</v>
      </c>
      <c r="G70" s="1">
        <v>269900968</v>
      </c>
      <c r="H70" s="1">
        <v>0</v>
      </c>
      <c r="I70" s="1">
        <v>7597164</v>
      </c>
      <c r="J70" s="1">
        <v>0</v>
      </c>
      <c r="K70" s="1">
        <v>275862100</v>
      </c>
      <c r="L70" s="1">
        <v>14165724</v>
      </c>
      <c r="M70" s="1">
        <v>0</v>
      </c>
      <c r="N70" s="1">
        <v>0</v>
      </c>
      <c r="O70" s="1">
        <v>337022538</v>
      </c>
      <c r="P70" s="1">
        <v>37775103</v>
      </c>
      <c r="Q70" s="1">
        <v>86255414</v>
      </c>
      <c r="R70" s="1">
        <v>0</v>
      </c>
      <c r="S70" s="1">
        <v>956357</v>
      </c>
      <c r="T70" s="1">
        <v>69483105</v>
      </c>
      <c r="U70" s="1">
        <v>0</v>
      </c>
      <c r="V70" s="1">
        <v>68413055</v>
      </c>
      <c r="W70" s="1">
        <v>391106476</v>
      </c>
      <c r="X70" s="1">
        <v>0</v>
      </c>
      <c r="Y70" s="1">
        <v>122374526</v>
      </c>
      <c r="Z70" s="1">
        <v>57952272</v>
      </c>
      <c r="AA70" s="1">
        <v>2954520086</v>
      </c>
      <c r="AB70" s="1"/>
      <c r="AC70" s="2">
        <f>D70/AA70</f>
        <v>0.29078071903146979</v>
      </c>
      <c r="AD70" s="2">
        <f>(E70+F70+G70)/AA70</f>
        <v>0.21202725274009188</v>
      </c>
      <c r="AE70" s="2">
        <f>(H70+I70+J70)/AA70</f>
        <v>2.5713698938785957E-3</v>
      </c>
      <c r="AF70" s="2">
        <f>(K70+L70+M70)/AA70</f>
        <v>9.8164106371893517E-2</v>
      </c>
      <c r="AG70" s="2">
        <f>(N70+O70+P70)/AA70</f>
        <v>0.12685567540257364</v>
      </c>
      <c r="AH70" s="2">
        <f>Q70/AA70</f>
        <v>2.9194390794200883E-2</v>
      </c>
      <c r="AI70" s="2">
        <f>(R70+S70+T70+U70+V70+Z70)/AA70</f>
        <v>6.6611423605667783E-2</v>
      </c>
      <c r="AJ70" s="2">
        <f>W70/AA70</f>
        <v>0.13237563618310091</v>
      </c>
      <c r="AK70" s="2">
        <f>(X70+Y70)/AA70</f>
        <v>4.1419425977122976E-2</v>
      </c>
      <c r="AL70" s="2">
        <f>SUM(AC70:AK70)</f>
        <v>0.99999999999999989</v>
      </c>
    </row>
    <row r="71" spans="1:38" x14ac:dyDescent="0.25">
      <c r="A71">
        <v>183044</v>
      </c>
      <c r="B71" t="s">
        <v>109</v>
      </c>
      <c r="C71">
        <v>1</v>
      </c>
      <c r="D71" s="1">
        <v>212054588</v>
      </c>
      <c r="E71" s="1">
        <v>146916571</v>
      </c>
      <c r="F71" s="1">
        <v>0</v>
      </c>
      <c r="G71" s="1">
        <v>7474087</v>
      </c>
      <c r="H71" s="1">
        <v>0</v>
      </c>
      <c r="I71" s="1">
        <v>2989686</v>
      </c>
      <c r="J71" s="1">
        <v>0</v>
      </c>
      <c r="K71" s="1">
        <v>52805202</v>
      </c>
      <c r="L71" s="1">
        <v>7984816</v>
      </c>
      <c r="M71" s="1">
        <v>532538</v>
      </c>
      <c r="N71" s="1">
        <v>0</v>
      </c>
      <c r="O71" s="1">
        <v>62361439</v>
      </c>
      <c r="P71" s="1">
        <v>15753436</v>
      </c>
      <c r="Q71" s="1">
        <v>35127980</v>
      </c>
      <c r="R71" s="1">
        <v>0</v>
      </c>
      <c r="S71" s="1">
        <v>15936938</v>
      </c>
      <c r="T71" s="1">
        <v>15423025</v>
      </c>
      <c r="U71" s="1">
        <v>0</v>
      </c>
      <c r="V71" s="1">
        <v>9383194</v>
      </c>
      <c r="W71" s="1">
        <v>4364655</v>
      </c>
      <c r="X71" s="1">
        <v>2564833</v>
      </c>
      <c r="Y71" s="1">
        <v>5447043</v>
      </c>
      <c r="Z71" s="1">
        <v>33800515</v>
      </c>
      <c r="AA71" s="1">
        <v>630920546</v>
      </c>
      <c r="AB71" s="1"/>
      <c r="AC71" s="2">
        <f>D71/AA71</f>
        <v>0.33610347506419613</v>
      </c>
      <c r="AD71" s="2">
        <f>(E71+F71+G71)/AA71</f>
        <v>0.24470697456094576</v>
      </c>
      <c r="AE71" s="2">
        <f>(H71+I71+J71)/AA71</f>
        <v>4.7386093525633895E-3</v>
      </c>
      <c r="AF71" s="2">
        <f>(K71+L71+M71)/AA71</f>
        <v>9.7195370144119539E-2</v>
      </c>
      <c r="AG71" s="2">
        <f>(N71+O71+P71)/AA71</f>
        <v>0.12381095447793516</v>
      </c>
      <c r="AH71" s="2">
        <f>Q71/AA71</f>
        <v>5.5677343562052901E-2</v>
      </c>
      <c r="AI71" s="2">
        <f>(R71+S71+T71+U71+V71+Z71)/AA71</f>
        <v>0.11815064903592472</v>
      </c>
      <c r="AJ71" s="2">
        <f>W71/AA71</f>
        <v>6.9179154612599983E-3</v>
      </c>
      <c r="AK71" s="2">
        <f>(X71+Y71)/AA71</f>
        <v>1.2698708341002419E-2</v>
      </c>
      <c r="AL71" s="2">
        <f>SUM(AC71:AK71)</f>
        <v>0.99999999999999989</v>
      </c>
    </row>
    <row r="72" spans="1:38" x14ac:dyDescent="0.25">
      <c r="A72">
        <v>126818</v>
      </c>
      <c r="B72" t="s">
        <v>37</v>
      </c>
      <c r="C72">
        <v>1</v>
      </c>
      <c r="D72" s="1">
        <v>438129184</v>
      </c>
      <c r="E72" s="1">
        <v>165385849</v>
      </c>
      <c r="F72" s="1">
        <v>0</v>
      </c>
      <c r="G72" s="1">
        <v>40985925</v>
      </c>
      <c r="H72" s="1">
        <v>0</v>
      </c>
      <c r="I72" s="1">
        <v>828176</v>
      </c>
      <c r="J72" s="1">
        <v>0</v>
      </c>
      <c r="K72" s="1">
        <v>0</v>
      </c>
      <c r="L72" s="1">
        <v>106987631</v>
      </c>
      <c r="M72" s="1">
        <v>0</v>
      </c>
      <c r="N72" s="1">
        <v>0</v>
      </c>
      <c r="O72" s="1">
        <v>218714116</v>
      </c>
      <c r="P72" s="1">
        <v>23759518</v>
      </c>
      <c r="Q72" s="1">
        <v>48230530</v>
      </c>
      <c r="R72" s="1">
        <v>0</v>
      </c>
      <c r="S72" s="1">
        <v>6564164</v>
      </c>
      <c r="T72" s="1">
        <v>4001515</v>
      </c>
      <c r="U72" s="1">
        <v>0</v>
      </c>
      <c r="V72" s="1">
        <v>44496156</v>
      </c>
      <c r="W72" s="1">
        <v>618881</v>
      </c>
      <c r="X72" s="1">
        <v>28890640</v>
      </c>
      <c r="Y72" s="1">
        <v>14746556</v>
      </c>
      <c r="Z72" s="1">
        <v>1288142</v>
      </c>
      <c r="AA72" s="1">
        <v>1143626983</v>
      </c>
      <c r="AB72" s="1"/>
      <c r="AC72" s="2">
        <f>D72/AA72</f>
        <v>0.38310497261151105</v>
      </c>
      <c r="AD72" s="2">
        <f>(E72+F72+G72)/AA72</f>
        <v>0.18045374677907544</v>
      </c>
      <c r="AE72" s="2">
        <f>(H72+I72+J72)/AA72</f>
        <v>7.2416619431932381E-4</v>
      </c>
      <c r="AF72" s="2">
        <f>(K72+L72+M72)/AA72</f>
        <v>9.355116011634014E-2</v>
      </c>
      <c r="AG72" s="2">
        <f>(N72+O72+P72)/AA72</f>
        <v>0.21202160984688834</v>
      </c>
      <c r="AH72" s="2">
        <f>Q72/AA72</f>
        <v>4.217330538448829E-2</v>
      </c>
      <c r="AI72" s="2">
        <f>(R72+S72+T72+U72+V72+Z72)/AA72</f>
        <v>4.9273039057001686E-2</v>
      </c>
      <c r="AJ72" s="2">
        <f>W72/AA72</f>
        <v>5.411563466057184E-4</v>
      </c>
      <c r="AK72" s="2">
        <f>(X72+Y72)/AA72</f>
        <v>3.8156843663770042E-2</v>
      </c>
      <c r="AL72" s="2">
        <f>SUM(AC72:AK72)</f>
        <v>0.99999999999999989</v>
      </c>
    </row>
    <row r="73" spans="1:38" x14ac:dyDescent="0.25">
      <c r="A73">
        <v>204796</v>
      </c>
      <c r="B73" t="s">
        <v>68</v>
      </c>
      <c r="C73">
        <v>1</v>
      </c>
      <c r="D73" s="1">
        <v>887558515</v>
      </c>
      <c r="E73" s="1">
        <v>464430283</v>
      </c>
      <c r="F73" s="1">
        <v>3349541290</v>
      </c>
      <c r="G73" s="1">
        <v>0</v>
      </c>
      <c r="H73" s="1">
        <v>0</v>
      </c>
      <c r="I73" s="1">
        <v>21426849</v>
      </c>
      <c r="J73" s="1">
        <v>0</v>
      </c>
      <c r="K73" s="1">
        <v>451393028</v>
      </c>
      <c r="L73" s="1">
        <v>77138618</v>
      </c>
      <c r="M73" s="1">
        <v>9434034</v>
      </c>
      <c r="N73" s="1">
        <v>0</v>
      </c>
      <c r="O73" s="1">
        <v>327455092</v>
      </c>
      <c r="P73" s="1">
        <v>54625124</v>
      </c>
      <c r="Q73" s="1">
        <v>299195568</v>
      </c>
      <c r="R73" s="1">
        <v>0</v>
      </c>
      <c r="S73" s="1">
        <v>54968371</v>
      </c>
      <c r="T73" s="1">
        <v>0</v>
      </c>
      <c r="U73" s="1">
        <v>7718691</v>
      </c>
      <c r="V73" s="1">
        <v>180950456</v>
      </c>
      <c r="W73" s="1">
        <v>600247077</v>
      </c>
      <c r="X73" s="1">
        <v>68270407</v>
      </c>
      <c r="Y73" s="1">
        <v>26761097</v>
      </c>
      <c r="Z73" s="1">
        <v>51274163</v>
      </c>
      <c r="AA73" s="1">
        <v>6932388663</v>
      </c>
      <c r="AB73" s="1"/>
      <c r="AC73" s="2">
        <f>D73/AA73</f>
        <v>0.12803069160520897</v>
      </c>
      <c r="AD73" s="2">
        <f>(E73+F73+G73)/AA73</f>
        <v>0.55016701434473514</v>
      </c>
      <c r="AE73" s="2">
        <f>(H73+I73+J73)/AA73</f>
        <v>3.0908320409616941E-3</v>
      </c>
      <c r="AF73" s="2">
        <f>(K73+L73+M73)/AA73</f>
        <v>7.7601777129327115E-2</v>
      </c>
      <c r="AG73" s="2">
        <f>(N73+O73+P73)/AA73</f>
        <v>5.5115232941174173E-2</v>
      </c>
      <c r="AH73" s="2">
        <f>Q73/AA73</f>
        <v>4.3159087371555813E-2</v>
      </c>
      <c r="AI73" s="2">
        <f>(R73+S73+T73+U73+V73+Z73)/AA73</f>
        <v>4.2541134857891336E-2</v>
      </c>
      <c r="AJ73" s="2">
        <f>W73/AA73</f>
        <v>8.6585895018217618E-2</v>
      </c>
      <c r="AK73" s="2">
        <f>(X73+Y73)/AA73</f>
        <v>1.3708334690928163E-2</v>
      </c>
      <c r="AL73" s="2">
        <f>SUM(AC73:AK73)</f>
        <v>1</v>
      </c>
    </row>
    <row r="74" spans="1:38" x14ac:dyDescent="0.25">
      <c r="A74">
        <v>145637</v>
      </c>
      <c r="B74" t="s">
        <v>99</v>
      </c>
      <c r="C74">
        <v>1</v>
      </c>
      <c r="D74" s="1">
        <v>773706054</v>
      </c>
      <c r="E74" s="1">
        <v>271859917</v>
      </c>
      <c r="F74" s="1">
        <v>0</v>
      </c>
      <c r="G74" s="1">
        <v>141071211</v>
      </c>
      <c r="H74" s="1">
        <v>0</v>
      </c>
      <c r="I74" s="1">
        <v>11831063</v>
      </c>
      <c r="J74" s="1">
        <v>0</v>
      </c>
      <c r="K74" s="1">
        <v>146896653</v>
      </c>
      <c r="L74" s="1">
        <v>51307411</v>
      </c>
      <c r="M74" s="1">
        <v>12814001</v>
      </c>
      <c r="N74" s="1">
        <v>0</v>
      </c>
      <c r="O74" s="1">
        <v>432554942</v>
      </c>
      <c r="P74" s="1">
        <v>33545410</v>
      </c>
      <c r="Q74" s="1">
        <v>86482445</v>
      </c>
      <c r="R74" s="1">
        <v>5372436</v>
      </c>
      <c r="S74" s="1">
        <v>25172844</v>
      </c>
      <c r="T74" s="1">
        <v>678439666</v>
      </c>
      <c r="U74" s="1">
        <v>0</v>
      </c>
      <c r="V74" s="1">
        <v>154991321</v>
      </c>
      <c r="W74" s="1">
        <v>14502540</v>
      </c>
      <c r="X74" s="1">
        <v>9002834</v>
      </c>
      <c r="Y74" s="1">
        <v>4562656</v>
      </c>
      <c r="Z74" s="1">
        <v>6326584</v>
      </c>
      <c r="AA74" s="1">
        <v>2860439988</v>
      </c>
      <c r="AB74" s="1"/>
      <c r="AC74" s="2">
        <f>D74/AA74</f>
        <v>0.27048498036869145</v>
      </c>
      <c r="AD74" s="2">
        <f>(E74+F74+G74)/AA74</f>
        <v>0.14435930476860612</v>
      </c>
      <c r="AE74" s="2">
        <f>(H74+I74+J74)/AA74</f>
        <v>4.1360990091150974E-3</v>
      </c>
      <c r="AF74" s="2">
        <f>(K74+L74+M74)/AA74</f>
        <v>7.3771191105303488E-2</v>
      </c>
      <c r="AG74" s="2">
        <f>(N74+O74+P74)/AA74</f>
        <v>0.16294708295065269</v>
      </c>
      <c r="AH74" s="2">
        <f>Q74/AA74</f>
        <v>3.0233965880356727E-2</v>
      </c>
      <c r="AI74" s="2">
        <f>(R74+S74+T74+U74+V74+Z74)/AA74</f>
        <v>0.30425488898598069</v>
      </c>
      <c r="AJ74" s="2">
        <f>W74/AA74</f>
        <v>5.0700381972145752E-3</v>
      </c>
      <c r="AK74" s="2">
        <f>(X74+Y74)/AA74</f>
        <v>4.7424487340791575E-3</v>
      </c>
      <c r="AL74" s="2">
        <f>SUM(AC74:AK74)</f>
        <v>1</v>
      </c>
    </row>
    <row r="75" spans="1:38" x14ac:dyDescent="0.25">
      <c r="A75">
        <v>231174</v>
      </c>
      <c r="B75" t="s">
        <v>114</v>
      </c>
      <c r="C75">
        <v>1</v>
      </c>
      <c r="D75" s="1">
        <v>313547000</v>
      </c>
      <c r="E75" s="1">
        <v>96977000</v>
      </c>
      <c r="F75" s="1">
        <v>0</v>
      </c>
      <c r="G75" s="1">
        <v>8369000</v>
      </c>
      <c r="H75" s="1">
        <v>0</v>
      </c>
      <c r="I75" s="1">
        <v>0</v>
      </c>
      <c r="J75" s="1">
        <v>0</v>
      </c>
      <c r="K75" s="1">
        <v>42894000</v>
      </c>
      <c r="L75" s="1">
        <v>3369000</v>
      </c>
      <c r="M75" s="1">
        <v>0</v>
      </c>
      <c r="N75" s="1">
        <v>0</v>
      </c>
      <c r="O75" s="1">
        <v>109273000</v>
      </c>
      <c r="P75" s="1">
        <v>6874000</v>
      </c>
      <c r="Q75" s="1">
        <v>60567000</v>
      </c>
      <c r="R75" s="1">
        <v>0</v>
      </c>
      <c r="S75" s="1">
        <v>21498000</v>
      </c>
      <c r="T75" s="1">
        <v>4754000</v>
      </c>
      <c r="U75" s="1">
        <v>0</v>
      </c>
      <c r="V75" s="1">
        <v>17792000</v>
      </c>
      <c r="W75" s="1">
        <v>51618000</v>
      </c>
      <c r="X75" s="1">
        <v>1900000</v>
      </c>
      <c r="Y75" s="1">
        <v>444000</v>
      </c>
      <c r="Z75" s="1">
        <v>1510000</v>
      </c>
      <c r="AA75" s="1">
        <v>741386000</v>
      </c>
      <c r="AB75" s="1"/>
      <c r="AC75" s="2">
        <f>D75/AA75</f>
        <v>0.42292004434936725</v>
      </c>
      <c r="AD75" s="2">
        <f>(E75+F75+G75)/AA75</f>
        <v>0.14209332250676435</v>
      </c>
      <c r="AE75" s="2">
        <f>(H75+I75+J75)/AA75</f>
        <v>0</v>
      </c>
      <c r="AF75" s="2">
        <f>(K75+L75+M75)/AA75</f>
        <v>6.2400692756539776E-2</v>
      </c>
      <c r="AG75" s="2">
        <f>(N75+O75+P75)/AA75</f>
        <v>0.15666198174769957</v>
      </c>
      <c r="AH75" s="2">
        <f>Q75/AA75</f>
        <v>8.1694286107371866E-2</v>
      </c>
      <c r="AI75" s="2">
        <f>(R75+S75+T75+U75+V75+Z75)/AA75</f>
        <v>6.144437580423693E-2</v>
      </c>
      <c r="AJ75" s="2">
        <f>W75/AA75</f>
        <v>6.9623650837755235E-2</v>
      </c>
      <c r="AK75" s="2">
        <f>(X75+Y75)/AA75</f>
        <v>3.16164589026499E-3</v>
      </c>
      <c r="AL75" s="2">
        <f>SUM(AC75:AK75)</f>
        <v>0.99999999999999989</v>
      </c>
    </row>
    <row r="76" spans="1:38" x14ac:dyDescent="0.25">
      <c r="A76">
        <v>434584</v>
      </c>
      <c r="B76" t="s">
        <v>45</v>
      </c>
      <c r="C76">
        <v>1</v>
      </c>
      <c r="D76" s="1">
        <v>340005</v>
      </c>
      <c r="E76" s="1">
        <v>530647</v>
      </c>
      <c r="F76" s="1">
        <v>0</v>
      </c>
      <c r="G76" s="1">
        <v>0</v>
      </c>
      <c r="H76" s="1">
        <v>12355803</v>
      </c>
      <c r="I76" s="1">
        <v>0</v>
      </c>
      <c r="J76" s="1">
        <v>0</v>
      </c>
      <c r="K76" s="1">
        <v>0</v>
      </c>
      <c r="L76" s="1">
        <v>812321</v>
      </c>
      <c r="M76" s="1">
        <v>203376</v>
      </c>
      <c r="N76" s="1">
        <v>0</v>
      </c>
      <c r="O76" s="1">
        <v>2267155</v>
      </c>
      <c r="P76" s="1">
        <v>84904</v>
      </c>
      <c r="Q76" s="1">
        <v>0</v>
      </c>
      <c r="R76" s="1">
        <v>0</v>
      </c>
      <c r="S76" s="1">
        <v>84467</v>
      </c>
      <c r="T76" s="1">
        <v>0</v>
      </c>
      <c r="U76" s="1">
        <v>0</v>
      </c>
      <c r="V76" s="1">
        <v>549780</v>
      </c>
      <c r="W76" s="1">
        <v>487779</v>
      </c>
      <c r="X76" s="1">
        <v>0</v>
      </c>
      <c r="Y76" s="1">
        <v>0</v>
      </c>
      <c r="Z76" s="1">
        <v>0</v>
      </c>
      <c r="AA76" s="1">
        <v>17716237</v>
      </c>
      <c r="AB76" s="1"/>
      <c r="AC76" s="2">
        <f>D76/AA76</f>
        <v>1.919171661566731E-2</v>
      </c>
      <c r="AD76" s="2">
        <f>(E76+F76+G76)/AA76</f>
        <v>2.9952579658987403E-2</v>
      </c>
      <c r="AE76" s="2">
        <f>(H76+I76+J76)/AA76</f>
        <v>0.69742818410026919</v>
      </c>
      <c r="AF76" s="2">
        <f>(K76+L76+M76)/AA76</f>
        <v>5.7331418630265557E-2</v>
      </c>
      <c r="AG76" s="2">
        <f>(N76+O76+P76)/AA76</f>
        <v>0.13276289993185347</v>
      </c>
      <c r="AH76" s="2">
        <f>Q76/AA76</f>
        <v>0</v>
      </c>
      <c r="AI76" s="2">
        <f>(R76+S76+T76+U76+V76+Z76)/AA76</f>
        <v>3.5800322608012074E-2</v>
      </c>
      <c r="AJ76" s="2">
        <f>W76/AA76</f>
        <v>2.753287845494503E-2</v>
      </c>
      <c r="AK76" s="2">
        <f>(X76+Y76)/AA76</f>
        <v>0</v>
      </c>
      <c r="AL76" s="2">
        <f>SUM(AC76:AK76)</f>
        <v>1</v>
      </c>
    </row>
    <row r="77" spans="1:38" x14ac:dyDescent="0.25">
      <c r="A77">
        <v>200466</v>
      </c>
      <c r="B77" t="s">
        <v>76</v>
      </c>
      <c r="C77">
        <v>1</v>
      </c>
      <c r="D77" s="1">
        <v>975612</v>
      </c>
      <c r="E77" s="1">
        <v>502767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735477</v>
      </c>
      <c r="M77" s="1">
        <v>0</v>
      </c>
      <c r="N77" s="1">
        <v>0</v>
      </c>
      <c r="O77" s="1">
        <v>7502650</v>
      </c>
      <c r="P77" s="1">
        <v>968032</v>
      </c>
      <c r="Q77" s="1">
        <v>0</v>
      </c>
      <c r="R77" s="1">
        <v>80062</v>
      </c>
      <c r="S77" s="1">
        <v>2140863</v>
      </c>
      <c r="T77" s="1">
        <v>0</v>
      </c>
      <c r="U77" s="1">
        <v>0</v>
      </c>
      <c r="V77" s="1">
        <v>0</v>
      </c>
      <c r="W77" s="1">
        <v>111871</v>
      </c>
      <c r="X77" s="1">
        <v>0</v>
      </c>
      <c r="Y77" s="1">
        <v>0</v>
      </c>
      <c r="Z77" s="1">
        <v>5736</v>
      </c>
      <c r="AA77" s="1">
        <v>13023070</v>
      </c>
      <c r="AB77" s="1"/>
      <c r="AC77" s="2">
        <f>D77/AA77</f>
        <v>7.4914133149864046E-2</v>
      </c>
      <c r="AD77" s="2">
        <f>(E77+F77+G77)/AA77</f>
        <v>3.8605874037381353E-2</v>
      </c>
      <c r="AE77" s="2">
        <f>(H77+I77+J77)/AA77</f>
        <v>0</v>
      </c>
      <c r="AF77" s="2">
        <f>(K77+L77+M77)/AA77</f>
        <v>5.6474932561984235E-2</v>
      </c>
      <c r="AG77" s="2">
        <f>(N77+O77+P77)/AA77</f>
        <v>0.65043664819431979</v>
      </c>
      <c r="AH77" s="2">
        <f>Q77/AA77</f>
        <v>0</v>
      </c>
      <c r="AI77" s="2">
        <f>(R77+S77+T77+U77+V77+Z77)/AA77</f>
        <v>0.17097819484960153</v>
      </c>
      <c r="AJ77" s="2">
        <f>W77/AA77</f>
        <v>8.5902172068490767E-3</v>
      </c>
      <c r="AK77" s="2">
        <f>(X77+Y77)/AA77</f>
        <v>0</v>
      </c>
      <c r="AL77" s="2">
        <f>SUM(AC77:AK77)</f>
        <v>1</v>
      </c>
    </row>
    <row r="78" spans="1:38" x14ac:dyDescent="0.25">
      <c r="A78">
        <v>200208</v>
      </c>
      <c r="B78" t="s">
        <v>33</v>
      </c>
      <c r="C78">
        <v>1</v>
      </c>
      <c r="D78" s="1">
        <v>39781</v>
      </c>
      <c r="E78" s="1">
        <v>489135</v>
      </c>
      <c r="G78" s="1">
        <v>0</v>
      </c>
      <c r="H78" s="1">
        <v>0</v>
      </c>
      <c r="I78" s="1">
        <v>300000</v>
      </c>
      <c r="J78" s="1">
        <v>0</v>
      </c>
      <c r="K78" s="1">
        <v>0</v>
      </c>
      <c r="L78" s="1">
        <v>582062</v>
      </c>
      <c r="M78" s="1">
        <v>0</v>
      </c>
      <c r="N78" s="1">
        <v>0</v>
      </c>
      <c r="O78" s="1">
        <v>8998110</v>
      </c>
      <c r="P78" s="1">
        <v>564689</v>
      </c>
      <c r="Q78" s="1">
        <v>222112</v>
      </c>
      <c r="S78" s="1">
        <v>51737</v>
      </c>
      <c r="T78" s="1">
        <v>148768</v>
      </c>
      <c r="U78" s="1">
        <v>0</v>
      </c>
      <c r="V78" s="1">
        <v>0</v>
      </c>
      <c r="W78" s="1">
        <v>31072</v>
      </c>
      <c r="X78" s="1">
        <v>0</v>
      </c>
      <c r="Y78" s="1">
        <v>0</v>
      </c>
      <c r="Z78" s="1">
        <v>0</v>
      </c>
      <c r="AA78" s="1">
        <v>11427466</v>
      </c>
      <c r="AB78" s="1"/>
      <c r="AC78" s="2">
        <f>D78/AA78</f>
        <v>3.4811742165760983E-3</v>
      </c>
      <c r="AD78" s="2">
        <f>(E78+F78+G78)/AA78</f>
        <v>4.2803452663958921E-2</v>
      </c>
      <c r="AE78" s="2">
        <f>(H78+I78+J78)/AA78</f>
        <v>2.6252539276861553E-2</v>
      </c>
      <c r="AF78" s="2">
        <f>(K78+L78+M78)/AA78</f>
        <v>5.0935351721895297E-2</v>
      </c>
      <c r="AG78" s="2">
        <f>(N78+O78+P78)/AA78</f>
        <v>0.83682585448077462</v>
      </c>
      <c r="AH78" s="2">
        <f>Q78/AA78</f>
        <v>1.9436680012874245E-2</v>
      </c>
      <c r="AI78" s="2">
        <f>(R78+S78+T78+U78+V78+Z78)/AA78</f>
        <v>1.7545884625690421E-2</v>
      </c>
      <c r="AJ78" s="2">
        <f>W78/AA78</f>
        <v>2.7190630013688073E-3</v>
      </c>
      <c r="AK78" s="2">
        <f>(X78+Y78)/AA78</f>
        <v>0</v>
      </c>
      <c r="AL78" s="2">
        <f>SUM(AC78:AK78)</f>
        <v>1</v>
      </c>
    </row>
    <row r="79" spans="1:38" x14ac:dyDescent="0.25">
      <c r="A79">
        <v>188216</v>
      </c>
      <c r="B79" t="s">
        <v>80</v>
      </c>
      <c r="C79">
        <v>1</v>
      </c>
      <c r="D79" s="1">
        <v>425059</v>
      </c>
      <c r="E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384905</v>
      </c>
      <c r="M79" s="1">
        <v>72718</v>
      </c>
      <c r="N79" s="1">
        <v>9788197</v>
      </c>
      <c r="O79" s="1">
        <v>1799938</v>
      </c>
      <c r="P79" s="1">
        <v>771033</v>
      </c>
      <c r="Q79" s="1">
        <v>154724</v>
      </c>
      <c r="S79" s="1">
        <v>0</v>
      </c>
      <c r="T79" s="1">
        <v>0</v>
      </c>
      <c r="U79" s="1">
        <v>0</v>
      </c>
      <c r="V79" s="1">
        <v>263988</v>
      </c>
      <c r="W79" s="1">
        <v>0</v>
      </c>
      <c r="X79" s="1">
        <v>0</v>
      </c>
      <c r="Y79" s="1">
        <v>0</v>
      </c>
      <c r="Z79" s="1">
        <v>0</v>
      </c>
      <c r="AA79" s="1">
        <v>13660562</v>
      </c>
      <c r="AB79" s="1"/>
      <c r="AC79" s="2">
        <f>D79/AA79</f>
        <v>3.1115776935092421E-2</v>
      </c>
      <c r="AD79" s="2">
        <f>(E79+F79+G79)/AA79</f>
        <v>0</v>
      </c>
      <c r="AE79" s="2">
        <f>(H79+I79+J79)/AA79</f>
        <v>0</v>
      </c>
      <c r="AF79" s="2">
        <f>(K79+L79+M79)/AA79</f>
        <v>3.3499573443610882E-2</v>
      </c>
      <c r="AG79" s="2">
        <f>(N79+O79+P79)/AA79</f>
        <v>0.90473349485914267</v>
      </c>
      <c r="AH79" s="2">
        <f>Q79/AA79</f>
        <v>1.1326327569832047E-2</v>
      </c>
      <c r="AI79" s="2">
        <f>(R79+S79+T79+U79+V79+Z79)/AA79</f>
        <v>1.9324827192321956E-2</v>
      </c>
      <c r="AJ79" s="2">
        <f>W79/AA79</f>
        <v>0</v>
      </c>
      <c r="AK79" s="2">
        <f>(X79+Y79)/AA79</f>
        <v>0</v>
      </c>
      <c r="AL79" s="2">
        <f>SUM(AC79:AK79)</f>
        <v>1</v>
      </c>
    </row>
    <row r="80" spans="1:38" x14ac:dyDescent="0.25">
      <c r="A80">
        <v>200086</v>
      </c>
      <c r="B80" t="s">
        <v>66</v>
      </c>
      <c r="C80">
        <v>1</v>
      </c>
      <c r="D80" s="1">
        <v>796966</v>
      </c>
      <c r="E80" s="1">
        <v>253625</v>
      </c>
      <c r="F80" s="1">
        <v>0</v>
      </c>
      <c r="G80" s="1">
        <v>0</v>
      </c>
      <c r="H80" s="1">
        <v>0</v>
      </c>
      <c r="I80" s="1">
        <v>1876380</v>
      </c>
      <c r="J80" s="1">
        <v>0</v>
      </c>
      <c r="K80" s="1">
        <v>0</v>
      </c>
      <c r="L80" s="1">
        <v>282270</v>
      </c>
      <c r="M80" s="1">
        <v>0</v>
      </c>
      <c r="N80" s="1">
        <v>0</v>
      </c>
      <c r="O80" s="1">
        <v>4462601</v>
      </c>
      <c r="P80" s="1">
        <v>433774</v>
      </c>
      <c r="Q80" s="1">
        <v>500236</v>
      </c>
      <c r="R80" s="1">
        <v>0</v>
      </c>
      <c r="S80" s="1">
        <v>333000</v>
      </c>
      <c r="T80" s="1">
        <v>0</v>
      </c>
      <c r="U80" s="1">
        <v>0</v>
      </c>
      <c r="V80" s="1">
        <v>0</v>
      </c>
      <c r="W80" s="1">
        <v>9554</v>
      </c>
      <c r="X80" s="1">
        <v>0</v>
      </c>
      <c r="Y80" s="1">
        <v>0</v>
      </c>
      <c r="Z80" s="1">
        <v>0</v>
      </c>
      <c r="AA80" s="1">
        <v>8948406</v>
      </c>
      <c r="AB80" s="1"/>
      <c r="AC80" s="2">
        <f>D80/AA80</f>
        <v>8.9062342499882097E-2</v>
      </c>
      <c r="AD80" s="2">
        <f>(E80+F80+G80)/AA80</f>
        <v>2.8343036737492687E-2</v>
      </c>
      <c r="AE80" s="2">
        <f>(H80+I80+J80)/AA80</f>
        <v>0.20968874233019824</v>
      </c>
      <c r="AF80" s="2">
        <f>(K80+L80+M80)/AA80</f>
        <v>3.154416551953499E-2</v>
      </c>
      <c r="AG80" s="2">
        <f>(N80+O80+P80)/AA80</f>
        <v>0.54717845837571522</v>
      </c>
      <c r="AH80" s="2">
        <f>Q80/AA80</f>
        <v>5.5902246724165175E-2</v>
      </c>
      <c r="AI80" s="2">
        <f>(R80+S80+T80+U80+V80+Z80)/AA80</f>
        <v>3.7213331625766642E-2</v>
      </c>
      <c r="AJ80" s="2">
        <f>W80/AA80</f>
        <v>1.0676761872449685E-3</v>
      </c>
      <c r="AK80" s="2">
        <f>(X80+Y80)/AA80</f>
        <v>0</v>
      </c>
      <c r="AL80" s="2">
        <f>SUM(AC80:AK80)</f>
        <v>1</v>
      </c>
    </row>
    <row r="81" spans="1:38" x14ac:dyDescent="0.25">
      <c r="A81">
        <v>380377</v>
      </c>
      <c r="B81" t="s">
        <v>65</v>
      </c>
      <c r="C81">
        <v>1</v>
      </c>
      <c r="D81" s="1">
        <v>2109605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1214500</v>
      </c>
      <c r="K81" s="1">
        <v>0</v>
      </c>
      <c r="L81" s="1">
        <v>0</v>
      </c>
      <c r="M81" s="1">
        <v>556638</v>
      </c>
      <c r="N81" s="1">
        <v>0</v>
      </c>
      <c r="O81" s="1">
        <v>4509800</v>
      </c>
      <c r="P81" s="1">
        <v>7328012</v>
      </c>
      <c r="Q81" s="1">
        <v>0</v>
      </c>
      <c r="R81" s="1">
        <v>0</v>
      </c>
      <c r="S81" s="1">
        <v>513015</v>
      </c>
      <c r="T81" s="1">
        <v>939613</v>
      </c>
      <c r="U81" s="1">
        <v>0</v>
      </c>
      <c r="V81" s="1">
        <v>708643</v>
      </c>
      <c r="W81" s="1">
        <v>19472</v>
      </c>
      <c r="X81" s="1">
        <v>0</v>
      </c>
      <c r="Y81" s="1">
        <v>0</v>
      </c>
      <c r="Z81" s="1">
        <v>0</v>
      </c>
      <c r="AA81" s="1">
        <v>17899298</v>
      </c>
      <c r="AB81" s="1"/>
      <c r="AC81" s="2">
        <f>D81/AA81</f>
        <v>0.11785965013823448</v>
      </c>
      <c r="AD81" s="2">
        <f>(E81+F81+G81)/AA81</f>
        <v>0</v>
      </c>
      <c r="AE81" s="2">
        <f>(H81+I81+J81)/AA81</f>
        <v>6.7851823015628879E-2</v>
      </c>
      <c r="AF81" s="2">
        <f>(K81+L81+M81)/AA81</f>
        <v>3.1098314581946174E-2</v>
      </c>
      <c r="AG81" s="2">
        <f>(N81+O81+P81)/AA81</f>
        <v>0.66135621631641639</v>
      </c>
      <c r="AH81" s="2">
        <f>Q81/AA81</f>
        <v>0</v>
      </c>
      <c r="AI81" s="2">
        <f>(R81+S81+T81+U81+V81+Z81)/AA81</f>
        <v>0.12074613205501132</v>
      </c>
      <c r="AJ81" s="2">
        <f>W81/AA81</f>
        <v>1.0878638927627217E-3</v>
      </c>
      <c r="AK81" s="2">
        <f>(X81+Y81)/AA81</f>
        <v>0</v>
      </c>
      <c r="AL81" s="2">
        <f>SUM(AC81:AK81)</f>
        <v>0.99999999999999989</v>
      </c>
    </row>
    <row r="82" spans="1:38" x14ac:dyDescent="0.25">
      <c r="A82">
        <v>180212</v>
      </c>
      <c r="B82" t="s">
        <v>42</v>
      </c>
      <c r="C82">
        <v>1</v>
      </c>
      <c r="D82" s="1">
        <v>455816</v>
      </c>
      <c r="E82" s="1">
        <v>369291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253709</v>
      </c>
      <c r="M82" s="1">
        <v>0</v>
      </c>
      <c r="N82" s="1">
        <v>0</v>
      </c>
      <c r="O82" s="1">
        <v>5586124</v>
      </c>
      <c r="P82" s="1">
        <v>359982</v>
      </c>
      <c r="Q82" s="1">
        <v>512140</v>
      </c>
      <c r="S82" s="1">
        <v>0</v>
      </c>
      <c r="T82" s="1">
        <v>780746</v>
      </c>
      <c r="U82" s="1">
        <v>0</v>
      </c>
      <c r="V82" s="1">
        <v>0</v>
      </c>
      <c r="W82" s="1">
        <v>3556</v>
      </c>
      <c r="X82" s="1">
        <v>0</v>
      </c>
      <c r="Y82" s="1">
        <v>0</v>
      </c>
      <c r="Z82" s="1">
        <v>0</v>
      </c>
      <c r="AA82" s="1">
        <v>8321364</v>
      </c>
      <c r="AB82" s="1"/>
      <c r="AC82" s="2">
        <f>D82/AA82</f>
        <v>5.4776596721402886E-2</v>
      </c>
      <c r="AD82" s="2">
        <f>(E82+F82+G82)/AA82</f>
        <v>4.4378661959746026E-2</v>
      </c>
      <c r="AE82" s="2">
        <f>(H82+I82+J82)/AA82</f>
        <v>0</v>
      </c>
      <c r="AF82" s="2">
        <f>(K82+L82+M82)/AA82</f>
        <v>3.048887177630975E-2</v>
      </c>
      <c r="AG82" s="2">
        <f>(N82+O82+P82)/AA82</f>
        <v>0.71455905546254195</v>
      </c>
      <c r="AH82" s="2">
        <f>Q82/AA82</f>
        <v>6.1545198599652656E-2</v>
      </c>
      <c r="AI82" s="2">
        <f>(R82+S82+T82+U82+V82+Z82)/AA82</f>
        <v>9.3824281692280256E-2</v>
      </c>
      <c r="AJ82" s="2">
        <f>W82/AA82</f>
        <v>4.2733378806647564E-4</v>
      </c>
      <c r="AK82" s="2">
        <f>(X82+Y82)/AA82</f>
        <v>0</v>
      </c>
      <c r="AL82" s="2">
        <f>SUM(AC82:AK82)</f>
        <v>1</v>
      </c>
    </row>
    <row r="83" spans="1:38" x14ac:dyDescent="0.25">
      <c r="A83">
        <v>187596</v>
      </c>
      <c r="B83" t="s">
        <v>58</v>
      </c>
      <c r="C83">
        <v>1</v>
      </c>
      <c r="D83" s="1">
        <v>0</v>
      </c>
      <c r="E83" s="1">
        <v>2806209</v>
      </c>
      <c r="F83" s="1">
        <v>0</v>
      </c>
      <c r="G83" s="1">
        <v>0</v>
      </c>
      <c r="H83" s="1">
        <v>4036976</v>
      </c>
      <c r="I83" s="1">
        <v>0</v>
      </c>
      <c r="J83" s="1">
        <v>0</v>
      </c>
      <c r="K83" s="1">
        <v>0</v>
      </c>
      <c r="L83" s="1">
        <v>0</v>
      </c>
      <c r="M83" s="1">
        <v>861250</v>
      </c>
      <c r="N83" s="1">
        <v>0</v>
      </c>
      <c r="O83" s="1">
        <v>0</v>
      </c>
      <c r="P83" s="1">
        <v>18920985</v>
      </c>
      <c r="Q83" s="1">
        <v>0</v>
      </c>
      <c r="R83" s="1">
        <v>0</v>
      </c>
      <c r="S83" s="1">
        <v>0</v>
      </c>
      <c r="T83" s="1">
        <v>1705902</v>
      </c>
      <c r="U83" s="1">
        <v>0</v>
      </c>
      <c r="V83" s="1">
        <v>0</v>
      </c>
      <c r="W83" s="1">
        <v>281</v>
      </c>
      <c r="X83" s="1">
        <v>0</v>
      </c>
      <c r="Y83" s="1">
        <v>0</v>
      </c>
      <c r="Z83" s="1">
        <v>0</v>
      </c>
      <c r="AA83" s="1">
        <v>28331603</v>
      </c>
      <c r="AB83" s="1"/>
      <c r="AC83" s="2">
        <f>D83/AA83</f>
        <v>0</v>
      </c>
      <c r="AD83" s="2">
        <f>(E83+F83+G83)/AA83</f>
        <v>9.9048719551802278E-2</v>
      </c>
      <c r="AE83" s="2">
        <f>(H83+I83+J83)/AA83</f>
        <v>0.14249020784316369</v>
      </c>
      <c r="AF83" s="2">
        <f>(K83+L83+M83)/AA83</f>
        <v>3.039891530316869E-2</v>
      </c>
      <c r="AG83" s="2">
        <f>(N83+O83+P83)/AA83</f>
        <v>0.66784025598551555</v>
      </c>
      <c r="AH83" s="2">
        <f>Q83/AA83</f>
        <v>0</v>
      </c>
      <c r="AI83" s="2">
        <f>(R83+S83+T83+U83+V83+Z83)/AA83</f>
        <v>6.0211983063577446E-2</v>
      </c>
      <c r="AJ83" s="2">
        <f>W83/AA83</f>
        <v>9.9182527723546042E-6</v>
      </c>
      <c r="AK83" s="2">
        <f>(X83+Y83)/AA83</f>
        <v>0</v>
      </c>
      <c r="AL83" s="2">
        <f>SUM(AC83:AK83)</f>
        <v>0.99999999999999989</v>
      </c>
    </row>
    <row r="84" spans="1:38" x14ac:dyDescent="0.25">
      <c r="A84">
        <v>442781</v>
      </c>
      <c r="B84" t="s">
        <v>85</v>
      </c>
      <c r="C84">
        <v>1</v>
      </c>
      <c r="D84" s="1">
        <v>212933</v>
      </c>
      <c r="E84" s="1">
        <v>159851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214363</v>
      </c>
      <c r="M84" s="1">
        <v>0</v>
      </c>
      <c r="N84" s="1">
        <v>0</v>
      </c>
      <c r="O84" s="1">
        <v>930820</v>
      </c>
      <c r="P84" s="1">
        <v>3354136</v>
      </c>
      <c r="Q84" s="1">
        <v>0</v>
      </c>
      <c r="S84" s="1">
        <v>8970787</v>
      </c>
      <c r="T84" s="1">
        <v>0</v>
      </c>
      <c r="U84" s="1">
        <v>0</v>
      </c>
      <c r="V84" s="1">
        <v>0</v>
      </c>
      <c r="W84" s="1">
        <v>75636</v>
      </c>
      <c r="X84" s="1">
        <v>0</v>
      </c>
      <c r="Y84" s="1">
        <v>0</v>
      </c>
      <c r="Z84" s="1">
        <v>0</v>
      </c>
      <c r="AA84" s="1">
        <v>13918526</v>
      </c>
      <c r="AB84" s="1"/>
      <c r="AC84" s="2">
        <f>D84/AA84</f>
        <v>1.5298530893285683E-2</v>
      </c>
      <c r="AD84" s="2">
        <f>(E84+F84+G84)/AA84</f>
        <v>1.1484764981579227E-2</v>
      </c>
      <c r="AE84" s="2">
        <f>(H84+I84+J84)/AA84</f>
        <v>0</v>
      </c>
      <c r="AF84" s="2">
        <f>(K84+L84+M84)/AA84</f>
        <v>1.5401271657645358E-2</v>
      </c>
      <c r="AG84" s="2">
        <f>(N84+O84+P84)/AA84</f>
        <v>0.30785989838291783</v>
      </c>
      <c r="AH84" s="2">
        <f>Q84/AA84</f>
        <v>0</v>
      </c>
      <c r="AI84" s="2">
        <f>(R84+S84+T84+U84+V84+Z84)/AA84</f>
        <v>0.64452133796351707</v>
      </c>
      <c r="AJ84" s="2">
        <f>W84/AA84</f>
        <v>5.4341961210547726E-3</v>
      </c>
      <c r="AK84" s="2">
        <f>(X84+Y84)/AA84</f>
        <v>0</v>
      </c>
      <c r="AL84" s="2">
        <f>SUM(AC84:AK84)</f>
        <v>0.99999999999999989</v>
      </c>
    </row>
    <row r="85" spans="1:38" x14ac:dyDescent="0.25">
      <c r="A85">
        <v>180203</v>
      </c>
      <c r="B85" t="s">
        <v>27</v>
      </c>
      <c r="C85">
        <v>1</v>
      </c>
      <c r="D85" s="1">
        <v>169130</v>
      </c>
      <c r="E85" s="1">
        <v>206398</v>
      </c>
      <c r="G85" s="1">
        <v>0</v>
      </c>
      <c r="H85" s="1">
        <v>0</v>
      </c>
      <c r="I85" s="1">
        <v>0</v>
      </c>
      <c r="J85" s="1">
        <v>0</v>
      </c>
      <c r="K85" s="1">
        <v>29946</v>
      </c>
      <c r="L85" s="1">
        <v>58015</v>
      </c>
      <c r="M85" s="1">
        <v>0</v>
      </c>
      <c r="N85" s="1">
        <v>1485307</v>
      </c>
      <c r="O85" s="1">
        <v>2931947</v>
      </c>
      <c r="P85" s="1">
        <v>505188</v>
      </c>
      <c r="Q85" s="1">
        <v>456354</v>
      </c>
      <c r="S85" s="1">
        <v>349197</v>
      </c>
      <c r="T85" s="1">
        <v>53777</v>
      </c>
      <c r="U85" s="1">
        <v>0</v>
      </c>
      <c r="V85" s="1">
        <v>26642</v>
      </c>
      <c r="W85" s="1">
        <v>154900</v>
      </c>
      <c r="X85" s="1">
        <v>0</v>
      </c>
      <c r="Y85" s="1">
        <v>459114</v>
      </c>
      <c r="Z85" s="1">
        <v>0</v>
      </c>
      <c r="AA85" s="1">
        <v>6885915</v>
      </c>
      <c r="AB85" s="1"/>
      <c r="AC85" s="2">
        <f>D85/AA85</f>
        <v>2.4561732173574609E-2</v>
      </c>
      <c r="AD85" s="2">
        <f>(E85+F85+G85)/AA85</f>
        <v>2.9973939556326212E-2</v>
      </c>
      <c r="AE85" s="2">
        <f>(H85+I85+J85)/AA85</f>
        <v>0</v>
      </c>
      <c r="AF85" s="2">
        <f>(K85+L85+M85)/AA85</f>
        <v>1.2774046731625355E-2</v>
      </c>
      <c r="AG85" s="2">
        <f>(N85+O85+P85)/AA85</f>
        <v>0.7148566312537985</v>
      </c>
      <c r="AH85" s="2">
        <f>Q85/AA85</f>
        <v>6.6273545345825496E-2</v>
      </c>
      <c r="AI85" s="2">
        <f>(R85+S85+T85+U85+V85+Z85)/AA85</f>
        <v>6.2390546499630044E-2</v>
      </c>
      <c r="AJ85" s="2">
        <f>W85/AA85</f>
        <v>2.2495194901476421E-2</v>
      </c>
      <c r="AK85" s="2">
        <f>(X85+Y85)/AA85</f>
        <v>6.667436353774335E-2</v>
      </c>
      <c r="AL85" s="2">
        <f>SUM(AC85:AK85)</f>
        <v>1</v>
      </c>
    </row>
    <row r="86" spans="1:38" x14ac:dyDescent="0.25">
      <c r="A86">
        <v>366340</v>
      </c>
      <c r="B86" t="s">
        <v>81</v>
      </c>
      <c r="C86">
        <v>1</v>
      </c>
      <c r="D86" s="1">
        <v>526470</v>
      </c>
      <c r="E86" s="1">
        <v>247740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96460</v>
      </c>
      <c r="M86" s="1">
        <v>0</v>
      </c>
      <c r="N86" s="1">
        <v>2536560</v>
      </c>
      <c r="O86" s="1">
        <v>4703046</v>
      </c>
      <c r="P86" s="1">
        <v>678628</v>
      </c>
      <c r="Q86" s="1">
        <v>332931</v>
      </c>
      <c r="R86" s="1">
        <v>0</v>
      </c>
      <c r="S86" s="1">
        <v>411070</v>
      </c>
      <c r="T86" s="1">
        <v>0</v>
      </c>
      <c r="U86" s="1">
        <v>0</v>
      </c>
      <c r="V86" s="1">
        <v>0</v>
      </c>
      <c r="W86" s="1">
        <v>422565</v>
      </c>
      <c r="X86" s="1">
        <v>0</v>
      </c>
      <c r="Y86" s="1">
        <v>196033</v>
      </c>
      <c r="Z86" s="1">
        <v>50000</v>
      </c>
      <c r="AA86" s="1">
        <v>10201503</v>
      </c>
      <c r="AB86" s="1"/>
      <c r="AC86" s="2">
        <f>D86/AA86</f>
        <v>5.1607101424172498E-2</v>
      </c>
      <c r="AD86" s="2">
        <f>(E86+F86+G86)/AA86</f>
        <v>2.4284656878501138E-2</v>
      </c>
      <c r="AE86" s="2">
        <f>(H86+I86+J86)/AA86</f>
        <v>0</v>
      </c>
      <c r="AF86" s="2">
        <f>(K86+L86+M86)/AA86</f>
        <v>9.4554694538638087E-3</v>
      </c>
      <c r="AG86" s="2">
        <f>(N86+O86+P86)/AA86</f>
        <v>0.77618307812093967</v>
      </c>
      <c r="AH86" s="2">
        <f>Q86/AA86</f>
        <v>3.2635485182918637E-2</v>
      </c>
      <c r="AI86" s="2">
        <f>(R86+S86+T86+U86+V86+Z86)/AA86</f>
        <v>4.5196281371480261E-2</v>
      </c>
      <c r="AJ86" s="2">
        <f>W86/AA86</f>
        <v>4.1421837546879121E-2</v>
      </c>
      <c r="AK86" s="2">
        <f>(X86+Y86)/AA86</f>
        <v>1.921609002124491E-2</v>
      </c>
      <c r="AL86" s="2">
        <f>SUM(AC86:AK86)</f>
        <v>1</v>
      </c>
    </row>
    <row r="87" spans="1:38" x14ac:dyDescent="0.25">
      <c r="A87">
        <v>180328</v>
      </c>
      <c r="B87" t="s">
        <v>53</v>
      </c>
      <c r="C87">
        <v>1</v>
      </c>
      <c r="D87" s="1">
        <v>675656</v>
      </c>
      <c r="E87" s="1">
        <v>29783</v>
      </c>
      <c r="G87" s="1">
        <v>198202</v>
      </c>
      <c r="H87" s="1">
        <v>0</v>
      </c>
      <c r="I87" s="1">
        <v>0</v>
      </c>
      <c r="J87" s="1">
        <v>0</v>
      </c>
      <c r="K87" s="1">
        <v>0</v>
      </c>
      <c r="L87" s="1">
        <v>39360</v>
      </c>
      <c r="M87" s="1">
        <v>32957</v>
      </c>
      <c r="N87" s="1">
        <v>0</v>
      </c>
      <c r="O87" s="1">
        <v>4129147</v>
      </c>
      <c r="P87" s="1">
        <v>524229</v>
      </c>
      <c r="Q87" s="1">
        <v>0</v>
      </c>
      <c r="S87" s="1">
        <v>339110</v>
      </c>
      <c r="T87" s="1">
        <v>587660</v>
      </c>
      <c r="U87" s="1">
        <v>0</v>
      </c>
      <c r="V87" s="1">
        <v>0</v>
      </c>
      <c r="W87" s="1">
        <v>478902</v>
      </c>
      <c r="X87" s="1">
        <v>0</v>
      </c>
      <c r="Y87" s="1">
        <v>1133423</v>
      </c>
      <c r="Z87" s="1">
        <v>5839</v>
      </c>
      <c r="AA87" s="1">
        <v>8174268</v>
      </c>
      <c r="AB87" s="1"/>
      <c r="AC87" s="2">
        <f>D87/AA87</f>
        <v>8.2656453152747139E-2</v>
      </c>
      <c r="AD87" s="2">
        <f>(E87+F87+G87)/AA87</f>
        <v>2.7890570752023301E-2</v>
      </c>
      <c r="AE87" s="2">
        <f>(H87+I87+J87)/AA87</f>
        <v>0</v>
      </c>
      <c r="AF87" s="2">
        <f>(K87+L87+M87)/AA87</f>
        <v>8.8469083714896556E-3</v>
      </c>
      <c r="AG87" s="2">
        <f>(N87+O87+P87)/AA87</f>
        <v>0.56927127909190156</v>
      </c>
      <c r="AH87" s="2">
        <f>Q87/AA87</f>
        <v>0</v>
      </c>
      <c r="AI87" s="2">
        <f>(R87+S87+T87+U87+V87+Z87)/AA87</f>
        <v>0.11409082746002455</v>
      </c>
      <c r="AJ87" s="2">
        <f>W87/AA87</f>
        <v>5.858653031684305E-2</v>
      </c>
      <c r="AK87" s="2">
        <f>(X87+Y87)/AA87</f>
        <v>0.13865743085497073</v>
      </c>
      <c r="AL87" s="2">
        <f>SUM(AC87:AK87)</f>
        <v>1</v>
      </c>
    </row>
    <row r="88" spans="1:38" x14ac:dyDescent="0.25">
      <c r="A88">
        <v>180160</v>
      </c>
      <c r="B88" t="s">
        <v>34</v>
      </c>
      <c r="C88">
        <v>1</v>
      </c>
      <c r="D88" s="1">
        <v>193452</v>
      </c>
      <c r="E88" s="1">
        <v>34031</v>
      </c>
      <c r="G88" s="1">
        <v>0</v>
      </c>
      <c r="H88" s="1">
        <v>0</v>
      </c>
      <c r="I88" s="1">
        <v>116142</v>
      </c>
      <c r="J88" s="1">
        <v>0</v>
      </c>
      <c r="K88" s="1">
        <v>4000</v>
      </c>
      <c r="L88" s="1">
        <v>51326</v>
      </c>
      <c r="M88" s="1">
        <v>0</v>
      </c>
      <c r="N88" s="1">
        <v>57100</v>
      </c>
      <c r="O88" s="1">
        <v>6710468</v>
      </c>
      <c r="P88" s="1">
        <v>357189</v>
      </c>
      <c r="Q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7523708</v>
      </c>
      <c r="AB88" s="1"/>
      <c r="AC88" s="2">
        <f>D88/AA88</f>
        <v>2.5712321637150194E-2</v>
      </c>
      <c r="AD88" s="2">
        <f>(E88+F88+G88)/AA88</f>
        <v>4.523168629085552E-3</v>
      </c>
      <c r="AE88" s="2">
        <f>(H88+I88+J88)/AA88</f>
        <v>1.5436803235851258E-2</v>
      </c>
      <c r="AF88" s="2">
        <f>(K88+L88+M88)/AA88</f>
        <v>7.3535549226525004E-3</v>
      </c>
      <c r="AG88" s="2">
        <f>(N88+O88+P88)/AA88</f>
        <v>0.94697415157526055</v>
      </c>
      <c r="AH88" s="2">
        <f>Q88/AA88</f>
        <v>0</v>
      </c>
      <c r="AI88" s="2">
        <f>(R88+S88+T88+U88+V88+Z88)/AA88</f>
        <v>0</v>
      </c>
      <c r="AJ88" s="2">
        <f>W88/AA88</f>
        <v>0</v>
      </c>
      <c r="AK88" s="2">
        <f>(X88+Y88)/AA88</f>
        <v>0</v>
      </c>
      <c r="AL88" s="2">
        <f>SUM(AC88:AK88)</f>
        <v>1</v>
      </c>
    </row>
    <row r="89" spans="1:38" x14ac:dyDescent="0.25">
      <c r="A89">
        <v>380359</v>
      </c>
      <c r="B89" t="s">
        <v>32</v>
      </c>
      <c r="C89">
        <v>1</v>
      </c>
      <c r="D89" s="1">
        <v>221862</v>
      </c>
      <c r="E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29922</v>
      </c>
      <c r="M89" s="1">
        <v>0</v>
      </c>
      <c r="N89" s="1">
        <v>0</v>
      </c>
      <c r="O89" s="1">
        <v>3617098</v>
      </c>
      <c r="P89" s="1">
        <v>952591</v>
      </c>
      <c r="Q89" s="1">
        <v>193498</v>
      </c>
      <c r="S89" s="1">
        <v>5673072</v>
      </c>
      <c r="T89" s="1">
        <v>5500</v>
      </c>
      <c r="U89" s="1">
        <v>0</v>
      </c>
      <c r="V89" s="1">
        <v>50920</v>
      </c>
      <c r="W89" s="1">
        <v>726844</v>
      </c>
      <c r="X89" s="1">
        <v>0</v>
      </c>
      <c r="Y89" s="1">
        <v>165860</v>
      </c>
      <c r="Z89" s="1">
        <v>14669</v>
      </c>
      <c r="AA89" s="1">
        <v>11651836</v>
      </c>
      <c r="AB89" s="1"/>
      <c r="AC89" s="2">
        <f>D89/AA89</f>
        <v>1.9040947709871647E-2</v>
      </c>
      <c r="AD89" s="2">
        <f>(E89+F89+G89)/AA89</f>
        <v>0</v>
      </c>
      <c r="AE89" s="2">
        <f>(H89+I89+J89)/AA89</f>
        <v>0</v>
      </c>
      <c r="AF89" s="2">
        <f>(K89+L89+M89)/AA89</f>
        <v>2.5680073080328286E-3</v>
      </c>
      <c r="AG89" s="2">
        <f>(N89+O89+P89)/AA89</f>
        <v>0.39218617563789948</v>
      </c>
      <c r="AH89" s="2">
        <f>Q89/AA89</f>
        <v>1.6606653234734852E-2</v>
      </c>
      <c r="AI89" s="2">
        <f>(R89+S89+T89+U89+V89+Z89)/AA89</f>
        <v>0.49298333756156543</v>
      </c>
      <c r="AJ89" s="2">
        <f>W89/AA89</f>
        <v>6.2380212011222951E-2</v>
      </c>
      <c r="AK89" s="2">
        <f>(X89+Y89)/AA89</f>
        <v>1.4234666536672847E-2</v>
      </c>
      <c r="AL89" s="2">
        <f>SUM(AC89:AK89)</f>
        <v>1</v>
      </c>
    </row>
    <row r="90" spans="1:38" x14ac:dyDescent="0.25">
      <c r="A90">
        <v>219408</v>
      </c>
      <c r="B90" t="s">
        <v>75</v>
      </c>
      <c r="C90">
        <v>1</v>
      </c>
      <c r="D90" s="1">
        <v>41059</v>
      </c>
      <c r="E90" s="1">
        <v>53376</v>
      </c>
      <c r="G90" s="1">
        <v>2398</v>
      </c>
      <c r="H90" s="1">
        <v>0</v>
      </c>
      <c r="I90" s="1">
        <v>88378</v>
      </c>
      <c r="J90" s="1">
        <v>0</v>
      </c>
      <c r="K90" s="1">
        <v>0</v>
      </c>
      <c r="L90" s="1">
        <v>0</v>
      </c>
      <c r="M90" s="1">
        <v>8200</v>
      </c>
      <c r="N90" s="1">
        <v>0</v>
      </c>
      <c r="O90" s="1">
        <v>2618890</v>
      </c>
      <c r="P90" s="1">
        <v>384833</v>
      </c>
      <c r="Q90" s="1">
        <v>0</v>
      </c>
      <c r="S90" s="1">
        <v>0</v>
      </c>
      <c r="T90" s="1">
        <v>757030</v>
      </c>
      <c r="U90" s="1">
        <v>0</v>
      </c>
      <c r="V90" s="1">
        <v>360000</v>
      </c>
      <c r="W90" s="1">
        <v>9187</v>
      </c>
      <c r="X90" s="1">
        <v>0</v>
      </c>
      <c r="Y90" s="1">
        <v>0</v>
      </c>
      <c r="Z90" s="1">
        <v>0</v>
      </c>
      <c r="AA90" s="1">
        <v>4323351</v>
      </c>
      <c r="AB90" s="1"/>
      <c r="AC90" s="2">
        <f>D90/AA90</f>
        <v>9.4970313536883767E-3</v>
      </c>
      <c r="AD90" s="2">
        <f>(E90+F90+G90)/AA90</f>
        <v>1.2900641192445397E-2</v>
      </c>
      <c r="AE90" s="2">
        <f>(H90+I90+J90)/AA90</f>
        <v>2.044201361397675E-2</v>
      </c>
      <c r="AF90" s="2">
        <f>(K90+L90+M90)/AA90</f>
        <v>1.8966769064089407E-3</v>
      </c>
      <c r="AG90" s="2">
        <f>(N90+O90+P90)/AA90</f>
        <v>0.69476732284748566</v>
      </c>
      <c r="AH90" s="2">
        <f>Q90/AA90</f>
        <v>0</v>
      </c>
      <c r="AI90" s="2">
        <f>(R90+S90+T90+U90+V90+Z90)/AA90</f>
        <v>0.25837134204463158</v>
      </c>
      <c r="AJ90" s="2">
        <f>W90/AA90</f>
        <v>2.1249720413632849E-3</v>
      </c>
      <c r="AK90" s="2">
        <f>(X90+Y90)/AA90</f>
        <v>0</v>
      </c>
      <c r="AL90" s="2">
        <f>SUM(AC90:AK90)</f>
        <v>1</v>
      </c>
    </row>
    <row r="91" spans="1:38" x14ac:dyDescent="0.25">
      <c r="A91">
        <v>219277</v>
      </c>
      <c r="B91" t="s">
        <v>67</v>
      </c>
      <c r="C91">
        <v>1</v>
      </c>
      <c r="D91" s="1">
        <v>2454351</v>
      </c>
      <c r="E91" s="1">
        <v>859290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15164244</v>
      </c>
      <c r="P91" s="1">
        <v>9037938</v>
      </c>
      <c r="Q91" s="1">
        <v>879053</v>
      </c>
      <c r="R91" s="1">
        <v>0</v>
      </c>
      <c r="S91" s="1">
        <v>116032</v>
      </c>
      <c r="T91" s="1">
        <v>0</v>
      </c>
      <c r="U91" s="1">
        <v>0</v>
      </c>
      <c r="V91" s="1">
        <v>7876381</v>
      </c>
      <c r="W91" s="1">
        <v>3457964</v>
      </c>
      <c r="X91" s="1">
        <v>0</v>
      </c>
      <c r="Y91" s="1">
        <v>0</v>
      </c>
      <c r="Z91" s="1">
        <v>1837721</v>
      </c>
      <c r="AA91" s="1">
        <v>41682974</v>
      </c>
      <c r="AB91" s="1"/>
      <c r="AC91" s="2">
        <f>D91/AA91</f>
        <v>5.8881379241318046E-2</v>
      </c>
      <c r="AD91" s="2">
        <f>(E91+F91+G91)/AA91</f>
        <v>2.061489182609667E-2</v>
      </c>
      <c r="AE91" s="2">
        <f>(H91+I91+J91)/AA91</f>
        <v>0</v>
      </c>
      <c r="AF91" s="2">
        <f>(K91+L91+M91)/AA91</f>
        <v>0</v>
      </c>
      <c r="AG91" s="2">
        <f>(N91+O91+P91)/AA91</f>
        <v>0.58062512526097587</v>
      </c>
      <c r="AH91" s="2">
        <f>Q91/AA91</f>
        <v>2.1089018264387756E-2</v>
      </c>
      <c r="AI91" s="2">
        <f>(R91+S91+T91+U91+V91+Z91)/AA91</f>
        <v>0.23583091743885645</v>
      </c>
      <c r="AJ91" s="2">
        <f>W91/AA91</f>
        <v>8.2958667968365207E-2</v>
      </c>
      <c r="AK91" s="2">
        <f>(X91+Y91)/AA91</f>
        <v>0</v>
      </c>
      <c r="AL91" s="2">
        <f>SUM(AC91:AK91)</f>
        <v>1</v>
      </c>
    </row>
    <row r="92" spans="1:38" x14ac:dyDescent="0.25">
      <c r="A92">
        <v>187745</v>
      </c>
      <c r="B92" t="s">
        <v>46</v>
      </c>
      <c r="C92">
        <v>1</v>
      </c>
      <c r="D92" s="1">
        <v>1920758</v>
      </c>
      <c r="E92" s="1">
        <v>2092958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15212000</v>
      </c>
      <c r="O92" s="1">
        <v>1630022</v>
      </c>
      <c r="P92" s="1">
        <v>1046471</v>
      </c>
      <c r="Q92" s="1">
        <v>1789800</v>
      </c>
      <c r="R92" s="1">
        <v>0</v>
      </c>
      <c r="S92" s="1">
        <v>2052686</v>
      </c>
      <c r="T92" s="1">
        <v>0</v>
      </c>
      <c r="U92" s="1">
        <v>0</v>
      </c>
      <c r="V92" s="1">
        <v>0</v>
      </c>
      <c r="W92" s="1">
        <v>818046</v>
      </c>
      <c r="X92" s="1">
        <v>0</v>
      </c>
      <c r="Y92" s="1">
        <v>6878463</v>
      </c>
      <c r="Z92" s="1">
        <v>0</v>
      </c>
      <c r="AA92" s="1">
        <v>33441204</v>
      </c>
      <c r="AB92" s="1"/>
      <c r="AC92" s="2">
        <f>D92/AA92</f>
        <v>5.7436867404654451E-2</v>
      </c>
      <c r="AD92" s="2">
        <f>(E92+F92+G92)/AA92</f>
        <v>6.258620353501626E-2</v>
      </c>
      <c r="AE92" s="2">
        <f>(H92+I92+J92)/AA92</f>
        <v>0</v>
      </c>
      <c r="AF92" s="2">
        <f>(K92+L92+M92)/AA92</f>
        <v>0</v>
      </c>
      <c r="AG92" s="2">
        <f>(N92+O92+P92)/AA92</f>
        <v>0.53492371267493832</v>
      </c>
      <c r="AH92" s="2">
        <f>Q92/AA92</f>
        <v>5.3520800267837246E-2</v>
      </c>
      <c r="AI92" s="2">
        <f>(R92+S92+T92+U92+V92+Z92)/AA92</f>
        <v>6.1381940674145583E-2</v>
      </c>
      <c r="AJ92" s="2">
        <f>W92/AA92</f>
        <v>2.4462217329256446E-2</v>
      </c>
      <c r="AK92" s="2">
        <f>(X92+Y92)/AA92</f>
        <v>0.20568825811415165</v>
      </c>
      <c r="AL92" s="2">
        <f>SUM(AC92:AK92)</f>
        <v>1</v>
      </c>
    </row>
    <row r="93" spans="1:38" x14ac:dyDescent="0.25">
      <c r="A93">
        <v>181419</v>
      </c>
      <c r="B93" t="s">
        <v>59</v>
      </c>
      <c r="C93">
        <v>1</v>
      </c>
      <c r="D93" s="1">
        <v>456555</v>
      </c>
      <c r="E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2822168</v>
      </c>
      <c r="P93" s="1">
        <v>397402</v>
      </c>
      <c r="Q93" s="1">
        <v>0</v>
      </c>
      <c r="S93" s="1">
        <v>0</v>
      </c>
      <c r="T93" s="1">
        <v>0</v>
      </c>
      <c r="U93" s="1">
        <v>0</v>
      </c>
      <c r="V93" s="1">
        <v>18604</v>
      </c>
      <c r="W93" s="1">
        <v>11894</v>
      </c>
      <c r="X93" s="1">
        <v>0</v>
      </c>
      <c r="Y93" s="1">
        <v>0</v>
      </c>
      <c r="Z93" s="1">
        <v>0</v>
      </c>
      <c r="AA93" s="1">
        <v>3706623</v>
      </c>
      <c r="AB93" s="1"/>
      <c r="AC93" s="2">
        <f>D93/AA93</f>
        <v>0.12317276399569095</v>
      </c>
      <c r="AD93" s="2">
        <f>(E93+F93+G93)/AA93</f>
        <v>0</v>
      </c>
      <c r="AE93" s="2">
        <f>(H93+I93+J93)/AA93</f>
        <v>0</v>
      </c>
      <c r="AF93" s="2">
        <f>(K93+L93+M93)/AA93</f>
        <v>0</v>
      </c>
      <c r="AG93" s="2">
        <f>(N93+O93+P93)/AA93</f>
        <v>0.8685992613761907</v>
      </c>
      <c r="AH93" s="2">
        <f>Q93/AA93</f>
        <v>0</v>
      </c>
      <c r="AI93" s="2">
        <f>(R93+S93+T93+U93+V93+Z93)/AA93</f>
        <v>5.0191238763694071E-3</v>
      </c>
      <c r="AJ93" s="2">
        <f>W93/AA93</f>
        <v>3.2088507517489639E-3</v>
      </c>
      <c r="AK93" s="2">
        <f>(X93+Y93)/AA93</f>
        <v>0</v>
      </c>
      <c r="AL93" s="2">
        <f>SUM(AC93:AK93)</f>
        <v>1</v>
      </c>
    </row>
    <row r="94" spans="1:38" x14ac:dyDescent="0.25">
      <c r="A94">
        <v>441070</v>
      </c>
      <c r="B94" t="s">
        <v>74</v>
      </c>
      <c r="C94">
        <v>1</v>
      </c>
      <c r="D94" s="1">
        <v>91213</v>
      </c>
      <c r="E94" s="1">
        <v>0</v>
      </c>
      <c r="G94" s="1">
        <v>0</v>
      </c>
      <c r="H94" s="1">
        <v>386009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2257843</v>
      </c>
      <c r="P94" s="1">
        <v>265470</v>
      </c>
      <c r="Q94" s="1">
        <v>0</v>
      </c>
      <c r="S94" s="1">
        <v>0</v>
      </c>
      <c r="T94" s="1">
        <v>89235</v>
      </c>
      <c r="U94" s="1">
        <v>0</v>
      </c>
      <c r="V94" s="1">
        <v>0</v>
      </c>
      <c r="W94" s="1">
        <v>585</v>
      </c>
      <c r="X94" s="1">
        <v>0</v>
      </c>
      <c r="Y94" s="1">
        <v>0</v>
      </c>
      <c r="Z94" s="1">
        <v>0</v>
      </c>
      <c r="AA94" s="1">
        <v>3090355</v>
      </c>
      <c r="AB94" s="1"/>
      <c r="AC94" s="2">
        <f>D94/AA94</f>
        <v>2.9515379301083531E-2</v>
      </c>
      <c r="AD94" s="2">
        <f>(E94+F94+G94)/AA94</f>
        <v>0</v>
      </c>
      <c r="AE94" s="2">
        <f>(H94+I94+J94)/AA94</f>
        <v>0.12490765624014069</v>
      </c>
      <c r="AF94" s="2">
        <f>(K94+L94+M94)/AA94</f>
        <v>0</v>
      </c>
      <c r="AG94" s="2">
        <f>(N94+O94+P94)/AA94</f>
        <v>0.81651234243315085</v>
      </c>
      <c r="AH94" s="2">
        <f>Q94/AA94</f>
        <v>0</v>
      </c>
      <c r="AI94" s="2">
        <f>(R94+S94+T94+U94+V94+Z94)/AA94</f>
        <v>2.8875323385177429E-2</v>
      </c>
      <c r="AJ94" s="2">
        <f>W94/AA94</f>
        <v>1.8929864044745669E-4</v>
      </c>
      <c r="AK94" s="2">
        <f>(X94+Y94)/AA94</f>
        <v>0</v>
      </c>
      <c r="AL94" s="2">
        <f>SUM(AC94:AK94)</f>
        <v>0.99999999999999989</v>
      </c>
    </row>
    <row r="95" spans="1:38" x14ac:dyDescent="0.25">
      <c r="A95">
        <v>155140</v>
      </c>
      <c r="B95" t="s">
        <v>44</v>
      </c>
      <c r="C95">
        <v>1</v>
      </c>
      <c r="D95" s="1">
        <v>294803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1421712</v>
      </c>
      <c r="K95" s="1">
        <v>0</v>
      </c>
      <c r="L95" s="1">
        <v>0</v>
      </c>
      <c r="M95" s="1">
        <v>0</v>
      </c>
      <c r="N95" s="1">
        <v>17343998</v>
      </c>
      <c r="O95" s="1">
        <v>0</v>
      </c>
      <c r="P95" s="1">
        <v>4048075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23108588</v>
      </c>
      <c r="AB95" s="1"/>
      <c r="AC95" s="2">
        <f>D95/AA95</f>
        <v>1.2757291791259597E-2</v>
      </c>
      <c r="AD95" s="2">
        <f>(E95+F95+G95)/AA95</f>
        <v>0</v>
      </c>
      <c r="AE95" s="2">
        <f>(H95+I95+J95)/AA95</f>
        <v>6.1523101281653385E-2</v>
      </c>
      <c r="AF95" s="2">
        <f>(K95+L95+M95)/AA95</f>
        <v>0</v>
      </c>
      <c r="AG95" s="2">
        <f>(N95+O95+P95)/AA95</f>
        <v>0.92571960692708699</v>
      </c>
      <c r="AH95" s="2">
        <f>Q95/AA95</f>
        <v>0</v>
      </c>
      <c r="AI95" s="2">
        <f>(R95+S95+T95+U95+V95+Z95)/AA95</f>
        <v>0</v>
      </c>
      <c r="AJ95" s="2">
        <f>W95/AA95</f>
        <v>0</v>
      </c>
      <c r="AK95" s="2">
        <f>(X95+Y95)/AA95</f>
        <v>0</v>
      </c>
      <c r="AL95" s="2">
        <f>SUM(AC95:AK95)</f>
        <v>1</v>
      </c>
    </row>
    <row r="96" spans="1:38" x14ac:dyDescent="0.25">
      <c r="A96">
        <v>105297</v>
      </c>
      <c r="B96" t="s">
        <v>39</v>
      </c>
      <c r="C96">
        <v>1</v>
      </c>
      <c r="D96" s="1">
        <v>303368</v>
      </c>
      <c r="E96" s="1">
        <v>1383819</v>
      </c>
      <c r="F96" s="1">
        <v>0</v>
      </c>
      <c r="G96" s="1">
        <v>0</v>
      </c>
      <c r="H96" s="1">
        <v>4200000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12798671</v>
      </c>
      <c r="O96" s="1">
        <v>4448311</v>
      </c>
      <c r="P96" s="1">
        <v>7557199</v>
      </c>
      <c r="Q96" s="1">
        <v>0</v>
      </c>
      <c r="R96" s="1">
        <v>0</v>
      </c>
      <c r="S96" s="1">
        <v>1</v>
      </c>
      <c r="T96" s="1">
        <v>1529332</v>
      </c>
      <c r="U96" s="1">
        <v>4504252</v>
      </c>
      <c r="V96" s="1">
        <v>0</v>
      </c>
      <c r="W96" s="1">
        <v>-495534</v>
      </c>
      <c r="X96" s="1">
        <v>2538479</v>
      </c>
      <c r="Y96" s="1">
        <v>0</v>
      </c>
      <c r="Z96" s="1">
        <v>0</v>
      </c>
      <c r="AA96" s="1">
        <v>38767898</v>
      </c>
      <c r="AB96" s="1"/>
      <c r="AC96" s="2">
        <f>D96/AA96</f>
        <v>7.8252372620254002E-3</v>
      </c>
      <c r="AD96" s="2">
        <f>(E96+F96+G96)/AA96</f>
        <v>3.5694971133075105E-2</v>
      </c>
      <c r="AE96" s="2">
        <f>(H96+I96+J96)/AA96</f>
        <v>0.108337057634644</v>
      </c>
      <c r="AF96" s="2">
        <f>(K96+L96+M96)/AA96</f>
        <v>0</v>
      </c>
      <c r="AG96" s="2">
        <f>(N96+O96+P96)/AA96</f>
        <v>0.63981237775646227</v>
      </c>
      <c r="AH96" s="2">
        <f>Q96/AA96</f>
        <v>0</v>
      </c>
      <c r="AI96" s="2">
        <f>(R96+S96+T96+U96+V96+Z96)/AA96</f>
        <v>0.15563353473536276</v>
      </c>
      <c r="AJ96" s="2">
        <f>W96/AA96</f>
        <v>-1.2782070361410876E-2</v>
      </c>
      <c r="AK96" s="2">
        <f>(X96+Y96)/AA96</f>
        <v>6.5478891839841305E-2</v>
      </c>
      <c r="AL96" s="2">
        <f>SUM(AC96:AK96)</f>
        <v>1</v>
      </c>
    </row>
    <row r="97" spans="1:38" x14ac:dyDescent="0.25">
      <c r="A97">
        <v>243665</v>
      </c>
      <c r="B97" t="s">
        <v>113</v>
      </c>
      <c r="C97">
        <v>1</v>
      </c>
      <c r="D97" s="1">
        <v>13996520</v>
      </c>
      <c r="E97" s="1">
        <v>2897906</v>
      </c>
      <c r="F97" s="1">
        <v>0</v>
      </c>
      <c r="G97" s="1">
        <v>0</v>
      </c>
      <c r="H97" s="1">
        <v>28346304</v>
      </c>
      <c r="I97" s="1">
        <v>3164414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15587220</v>
      </c>
      <c r="P97" s="1">
        <v>4645011</v>
      </c>
      <c r="Q97" s="1">
        <v>0</v>
      </c>
      <c r="R97" s="1">
        <v>0</v>
      </c>
      <c r="S97" s="1">
        <v>795825</v>
      </c>
      <c r="T97" s="1">
        <v>2146919</v>
      </c>
      <c r="U97" s="1">
        <v>0</v>
      </c>
      <c r="V97" s="1">
        <v>2284905</v>
      </c>
      <c r="W97" s="1">
        <v>-3107703</v>
      </c>
      <c r="X97" s="1">
        <v>3961470</v>
      </c>
      <c r="Y97" s="1">
        <v>0</v>
      </c>
      <c r="Z97" s="1">
        <v>0</v>
      </c>
      <c r="AA97" s="1">
        <v>74718791</v>
      </c>
      <c r="AB97" s="1"/>
      <c r="AC97" s="2">
        <f>D97/AA97</f>
        <v>0.18732262410402223</v>
      </c>
      <c r="AD97" s="2">
        <f>(E97+F97+G97)/AA97</f>
        <v>3.8784166087483939E-2</v>
      </c>
      <c r="AE97" s="2">
        <f>(H97+I97+J97)/AA97</f>
        <v>0.42172414165534344</v>
      </c>
      <c r="AF97" s="2">
        <f>(K97+L97+M97)/AA97</f>
        <v>0</v>
      </c>
      <c r="AG97" s="2">
        <f>(N97+O97+P97)/AA97</f>
        <v>0.27077835078996393</v>
      </c>
      <c r="AH97" s="2">
        <f>Q97/AA97</f>
        <v>0</v>
      </c>
      <c r="AI97" s="2">
        <f>(R97+S97+T97+U97+V97+Z97)/AA97</f>
        <v>6.9964314599255228E-2</v>
      </c>
      <c r="AJ97" s="2">
        <f>W97/AA97</f>
        <v>-4.1591987215103626E-2</v>
      </c>
      <c r="AK97" s="2">
        <f>(X97+Y97)/AA97</f>
        <v>5.3018389979034859E-2</v>
      </c>
      <c r="AL97" s="2">
        <f>SUM(AC97:AK97)</f>
        <v>1</v>
      </c>
    </row>
    <row r="98" spans="1:38" x14ac:dyDescent="0.25">
      <c r="A98">
        <v>434751</v>
      </c>
      <c r="B98" t="s">
        <v>123</v>
      </c>
      <c r="C98">
        <v>1</v>
      </c>
    </row>
    <row r="100" spans="1:38" x14ac:dyDescent="0.25">
      <c r="A100" t="s">
        <v>135</v>
      </c>
      <c r="B100" s="3" t="s">
        <v>136</v>
      </c>
    </row>
  </sheetData>
  <hyperlinks>
    <hyperlink ref="B100" r:id="rId1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Grant All Revenues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A. Barnhill</dc:creator>
  <cp:lastModifiedBy>Micheal A. Barnhill</cp:lastModifiedBy>
  <dcterms:created xsi:type="dcterms:W3CDTF">2019-02-26T03:02:51Z</dcterms:created>
  <dcterms:modified xsi:type="dcterms:W3CDTF">2019-03-14T20:48:21Z</dcterms:modified>
</cp:coreProperties>
</file>