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barnhill\Desktop\"/>
    </mc:Choice>
  </mc:AlternateContent>
  <bookViews>
    <workbookView xWindow="0" yWindow="0" windowWidth="21600" windowHeight="10455"/>
  </bookViews>
  <sheets>
    <sheet name="University" sheetId="1" r:id="rId1"/>
    <sheet name="Community Campuses" sheetId="2" r:id="rId2"/>
  </sheets>
  <definedNames>
    <definedName name="FY19Budget" localSheetId="1">#REF!</definedName>
    <definedName name="FY19Budget">#REF!</definedName>
    <definedName name="_xlnm.Print_Area" localSheetId="0">University!$A$1:$J$35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 i="1" l="1"/>
  <c r="I25" i="1"/>
  <c r="H25" i="1"/>
  <c r="C25" i="1"/>
  <c r="D25" i="1"/>
  <c r="E25" i="1"/>
  <c r="B25" i="1"/>
  <c r="F10" i="1" l="1"/>
  <c r="F5" i="1"/>
  <c r="F6" i="1"/>
  <c r="F7" i="1"/>
  <c r="F8" i="1"/>
  <c r="F4" i="1"/>
  <c r="F17" i="1"/>
  <c r="F16" i="1"/>
  <c r="F15" i="1"/>
  <c r="F14" i="1"/>
  <c r="F13" i="1"/>
  <c r="F12" i="1"/>
  <c r="F11" i="1"/>
  <c r="F21" i="1"/>
  <c r="F20" i="1"/>
  <c r="F19" i="1"/>
  <c r="F28" i="1"/>
  <c r="F25" i="1" l="1"/>
  <c r="J19" i="1"/>
  <c r="J10" i="1"/>
  <c r="I22" i="1"/>
  <c r="I29" i="1" s="1"/>
  <c r="H22" i="1"/>
  <c r="H29" i="1" s="1"/>
  <c r="G19" i="1"/>
  <c r="G10" i="1"/>
  <c r="G4" i="1"/>
  <c r="C22" i="1"/>
  <c r="D22" i="1"/>
  <c r="E22" i="1"/>
  <c r="E29" i="1" s="1"/>
  <c r="B22" i="1"/>
  <c r="B29" i="1" l="1"/>
  <c r="D23" i="1"/>
  <c r="D29" i="1"/>
  <c r="C29" i="1"/>
  <c r="B26" i="1"/>
  <c r="E26" i="1"/>
  <c r="E23" i="1"/>
  <c r="J4" i="1"/>
  <c r="D26" i="1"/>
  <c r="J29" i="1"/>
  <c r="I26" i="1"/>
  <c r="J21" i="1"/>
  <c r="J20" i="1"/>
  <c r="J17" i="1"/>
  <c r="J16" i="1"/>
  <c r="J15" i="1"/>
  <c r="J14" i="1"/>
  <c r="J13" i="1"/>
  <c r="J12" i="1"/>
  <c r="J11" i="1"/>
  <c r="J8" i="1"/>
  <c r="J7" i="1"/>
  <c r="J6" i="1"/>
  <c r="J5" i="1"/>
  <c r="C23" i="1" l="1"/>
  <c r="C26" i="1"/>
  <c r="F22" i="1"/>
  <c r="F29" i="1" s="1"/>
  <c r="G8" i="1"/>
  <c r="G20" i="1"/>
  <c r="G15" i="1"/>
  <c r="G7" i="1"/>
  <c r="G13" i="1"/>
  <c r="G5" i="1"/>
  <c r="G12" i="1"/>
  <c r="G16" i="1"/>
  <c r="G6" i="1"/>
  <c r="G11" i="1"/>
  <c r="G14" i="1"/>
  <c r="G17" i="1"/>
  <c r="G21" i="1"/>
  <c r="H26" i="1"/>
  <c r="J25" i="1"/>
  <c r="J22" i="1"/>
  <c r="H23" i="1"/>
  <c r="I23" i="1"/>
  <c r="G22" i="1" l="1"/>
  <c r="G29" i="1"/>
  <c r="G25" i="1"/>
  <c r="B23" i="1"/>
  <c r="F23" i="1"/>
  <c r="F26" i="1" l="1"/>
</calcChain>
</file>

<file path=xl/sharedStrings.xml><?xml version="1.0" encoding="utf-8"?>
<sst xmlns="http://schemas.openxmlformats.org/spreadsheetml/2006/main" count="91" uniqueCount="69">
  <si>
    <t>Local</t>
  </si>
  <si>
    <t>Exp/FTE</t>
  </si>
  <si>
    <t>UAA</t>
  </si>
  <si>
    <t>Kenai</t>
  </si>
  <si>
    <t>Kodiak</t>
  </si>
  <si>
    <t>MatSu</t>
  </si>
  <si>
    <t>UAF</t>
  </si>
  <si>
    <t>Bristol Bay</t>
  </si>
  <si>
    <t>Chukchi</t>
  </si>
  <si>
    <t>Interior</t>
  </si>
  <si>
    <t>Kuskokwim</t>
  </si>
  <si>
    <t>Northwest</t>
  </si>
  <si>
    <t>Rural</t>
  </si>
  <si>
    <t>UAF Comm &amp; Tech</t>
  </si>
  <si>
    <t>UAS</t>
  </si>
  <si>
    <t>Ketchikan</t>
  </si>
  <si>
    <t>Sitka</t>
  </si>
  <si>
    <t>Community Campus Total</t>
  </si>
  <si>
    <t>University Campus Total</t>
  </si>
  <si>
    <t>UA Total</t>
  </si>
  <si>
    <t>UAS Main Campus</t>
  </si>
  <si>
    <t>Statewide Services</t>
  </si>
  <si>
    <t>UA: FY2018 Revenue, Expenditures, and Enrollment</t>
  </si>
  <si>
    <t>Community Campus % of Total</t>
  </si>
  <si>
    <t>University Campus % of Total</t>
  </si>
  <si>
    <t xml:space="preserve">(1) Excludes revenue and expenditures in the following National Center for Higher Education Management Systems (NCHEMS) categories: Public Service, Research, and Auxiliary Services. </t>
  </si>
  <si>
    <r>
      <t xml:space="preserve">GF </t>
    </r>
    <r>
      <rPr>
        <vertAlign val="superscript"/>
        <sz val="10"/>
        <rFont val="Arial"/>
        <family val="2"/>
      </rPr>
      <t>(1)</t>
    </r>
  </si>
  <si>
    <r>
      <t xml:space="preserve">Tuition/Fees </t>
    </r>
    <r>
      <rPr>
        <vertAlign val="superscript"/>
        <sz val="10"/>
        <rFont val="Arial"/>
        <family val="2"/>
      </rPr>
      <t>(1)</t>
    </r>
  </si>
  <si>
    <r>
      <t xml:space="preserve">Fed </t>
    </r>
    <r>
      <rPr>
        <vertAlign val="superscript"/>
        <sz val="10"/>
        <rFont val="Arial"/>
        <family val="2"/>
      </rPr>
      <t>(1)</t>
    </r>
  </si>
  <si>
    <t xml:space="preserve">(3) Reports student full-time equivalents for each fiscal year. A fiscal year consists of consecutive summer, fall, spring semesters, and yearlong courses. One student FTE is calculated as 30 student credit hours for courses below the 500 level and 24 student credit hours for courses at the  500 level and above. This represents the average number of credits needed to receive an undergraduate degree in four years, or a graduate degree in two years. Student FTEs exclude audited credit hours. </t>
  </si>
  <si>
    <r>
      <t xml:space="preserve">Expenditures </t>
    </r>
    <r>
      <rPr>
        <vertAlign val="superscript"/>
        <sz val="10"/>
        <rFont val="Arial"/>
        <family val="2"/>
      </rPr>
      <t>(1)(2)</t>
    </r>
  </si>
  <si>
    <r>
      <t xml:space="preserve">FTE </t>
    </r>
    <r>
      <rPr>
        <vertAlign val="superscript"/>
        <sz val="10"/>
        <rFont val="Arial"/>
        <family val="2"/>
      </rPr>
      <t>(3)</t>
    </r>
  </si>
  <si>
    <r>
      <t xml:space="preserve">University of Alaska </t>
    </r>
    <r>
      <rPr>
        <sz val="10"/>
        <rFont val="Arial"/>
        <family val="2"/>
      </rPr>
      <t>- Community Campuses and Locations</t>
    </r>
  </si>
  <si>
    <t>University</t>
  </si>
  <si>
    <t>Organized Campus</t>
  </si>
  <si>
    <t>Count</t>
  </si>
  <si>
    <t>Location(s)</t>
  </si>
  <si>
    <t>Juneau</t>
  </si>
  <si>
    <t>Juneau (Auke Bay &amp; Downtown)</t>
  </si>
  <si>
    <t>Anchorage - Main</t>
  </si>
  <si>
    <t>Anchorage, Chugiak-Eagle River</t>
  </si>
  <si>
    <t>Community &amp; Technical College (CTC)</t>
  </si>
  <si>
    <t>Anchorage, University Center</t>
  </si>
  <si>
    <t>Mat-Su College</t>
  </si>
  <si>
    <t>Wasilla</t>
  </si>
  <si>
    <t>Prince William Sound College (PWS)</t>
  </si>
  <si>
    <t>Valdez, Cordova, Glennallen</t>
  </si>
  <si>
    <t>Kodiak College</t>
  </si>
  <si>
    <t>Kenai Peninsula College (KPC)</t>
  </si>
  <si>
    <t>Kenai, Soldotna, Homer, Seward</t>
  </si>
  <si>
    <t>Fairbanks - Main</t>
  </si>
  <si>
    <t>Fairbanks</t>
  </si>
  <si>
    <t>Fairbanks (Downtown)</t>
  </si>
  <si>
    <t>Northwest Campus</t>
  </si>
  <si>
    <t>Nome</t>
  </si>
  <si>
    <t xml:space="preserve">Interior Alaska </t>
  </si>
  <si>
    <t>Nenana, Fort Yukon, Tok</t>
  </si>
  <si>
    <t>Chukchi Campus</t>
  </si>
  <si>
    <t>Kotzebue</t>
  </si>
  <si>
    <t>Bristol Bay Campus</t>
  </si>
  <si>
    <t>Dillingham</t>
  </si>
  <si>
    <t>Kuskokwim Campus</t>
  </si>
  <si>
    <t>Bethel</t>
  </si>
  <si>
    <t>UAA Main Campus</t>
  </si>
  <si>
    <t>UAF Main Campus</t>
  </si>
  <si>
    <t>Prince William Sound</t>
  </si>
  <si>
    <r>
      <t xml:space="preserve">Revenue </t>
    </r>
    <r>
      <rPr>
        <vertAlign val="superscript"/>
        <sz val="10"/>
        <rFont val="Arial"/>
        <family val="2"/>
      </rPr>
      <t>(2)</t>
    </r>
  </si>
  <si>
    <t>Tuition/
Revenue</t>
  </si>
  <si>
    <t>(2) If you compare the included revenue sources to expenditure columns there appears to be a deficit, but there are no operating deficits at the campus level. Keep in mind that this spreadsheet is only showing revenue/expenditures for the educational mission, and does not include those associated with the other major NCHEMS categories: Public Service, Research, and Auxiliary Services. Consequently, you’re looking at a sub-set of expenditure categories and revenue sources at the campus level and not a complete accounting. A total account of revenue and expenditures can be found in ABS reports for each allocation and in the Yellowbook (e.g. Kenai Peninsula College pg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</si>
</sst>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quot;$&quot;#,##0"/>
    <numFmt numFmtId="166" formatCode="&quot;$&quot;#,##0.00"/>
  </numFmts>
  <fonts count="8" x14ac:knownFonts="1">
    <font>
      <sz val="10"/>
      <name val="Arial"/>
    </font>
    <font>
      <sz val="11"/>
      <color theme="1"/>
      <name val="Calibri"/>
      <family val="2"/>
      <scheme val="minor"/>
    </font>
    <font>
      <b/>
      <sz val="10"/>
      <name val="Arial"/>
      <family val="2"/>
    </font>
    <font>
      <sz val="10"/>
      <name val="Arial"/>
      <family val="2"/>
    </font>
    <font>
      <sz val="9"/>
      <name val="Arial"/>
      <family val="2"/>
    </font>
    <font>
      <sz val="8"/>
      <name val="Arial"/>
      <family val="2"/>
    </font>
    <font>
      <vertAlign val="superscript"/>
      <sz val="10"/>
      <name val="Arial"/>
      <family val="2"/>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58">
    <xf numFmtId="0" fontId="0" fillId="0" borderId="0" xfId="0"/>
    <xf numFmtId="0" fontId="2" fillId="0" borderId="0" xfId="0" applyFont="1"/>
    <xf numFmtId="164" fontId="0" fillId="0" borderId="0" xfId="0" applyNumberFormat="1"/>
    <xf numFmtId="0" fontId="3" fillId="0" borderId="0" xfId="0" applyFont="1"/>
    <xf numFmtId="0" fontId="3" fillId="0" borderId="0" xfId="0" applyFont="1" applyAlignment="1">
      <alignment horizontal="right"/>
    </xf>
    <xf numFmtId="0" fontId="5" fillId="0" borderId="0" xfId="0" applyFont="1"/>
    <xf numFmtId="0" fontId="5" fillId="0" borderId="0" xfId="0" applyFont="1" applyAlignment="1">
      <alignment horizontal="right"/>
    </xf>
    <xf numFmtId="165" fontId="5" fillId="0" borderId="0" xfId="0" applyNumberFormat="1" applyFont="1"/>
    <xf numFmtId="0" fontId="2" fillId="0" borderId="1" xfId="0" applyFont="1" applyBorder="1"/>
    <xf numFmtId="0" fontId="3" fillId="0" borderId="1" xfId="0" applyFont="1" applyBorder="1" applyAlignment="1">
      <alignment horizontal="right"/>
    </xf>
    <xf numFmtId="0" fontId="4" fillId="0" borderId="0" xfId="0" quotePrefix="1" applyFont="1" applyAlignment="1">
      <alignment horizontal="left" vertical="top" wrapText="1"/>
    </xf>
    <xf numFmtId="0" fontId="4" fillId="0" borderId="0" xfId="0" applyFont="1" applyAlignment="1">
      <alignment horizontal="left" vertical="top" wrapText="1"/>
    </xf>
    <xf numFmtId="164" fontId="3" fillId="0" borderId="0" xfId="0" applyNumberFormat="1" applyFont="1"/>
    <xf numFmtId="0" fontId="3" fillId="0" borderId="1" xfId="0" applyFont="1" applyBorder="1"/>
    <xf numFmtId="164" fontId="3" fillId="0" borderId="1" xfId="0" applyNumberFormat="1" applyFont="1" applyBorder="1"/>
    <xf numFmtId="165" fontId="3" fillId="0" borderId="0" xfId="0" applyNumberFormat="1" applyFont="1" applyFill="1"/>
    <xf numFmtId="164" fontId="3" fillId="0" borderId="0" xfId="0" applyNumberFormat="1" applyFont="1" applyFill="1"/>
    <xf numFmtId="3" fontId="3" fillId="0" borderId="0" xfId="0" applyNumberFormat="1" applyFont="1"/>
    <xf numFmtId="165" fontId="3" fillId="0" borderId="0" xfId="0" applyNumberFormat="1" applyFont="1"/>
    <xf numFmtId="165" fontId="3" fillId="0" borderId="1" xfId="0" applyNumberFormat="1" applyFont="1" applyFill="1" applyBorder="1"/>
    <xf numFmtId="0" fontId="3" fillId="0" borderId="1" xfId="0" applyFont="1" applyFill="1" applyBorder="1"/>
    <xf numFmtId="164" fontId="3" fillId="0" borderId="1" xfId="0" applyNumberFormat="1" applyFont="1" applyFill="1" applyBorder="1"/>
    <xf numFmtId="3" fontId="3" fillId="0" borderId="1" xfId="0" applyNumberFormat="1" applyFont="1" applyBorder="1"/>
    <xf numFmtId="165" fontId="3" fillId="0" borderId="1" xfId="0" applyNumberFormat="1" applyFont="1" applyBorder="1"/>
    <xf numFmtId="0" fontId="3" fillId="0" borderId="0" xfId="0" applyFont="1" applyFill="1"/>
    <xf numFmtId="10" fontId="3" fillId="0" borderId="1" xfId="0" applyNumberFormat="1" applyFont="1" applyBorder="1"/>
    <xf numFmtId="0" fontId="1" fillId="0" borderId="0" xfId="1"/>
    <xf numFmtId="0" fontId="7" fillId="0" borderId="0" xfId="1" applyFont="1"/>
    <xf numFmtId="0" fontId="1" fillId="0" borderId="0" xfId="1" applyBorder="1"/>
    <xf numFmtId="0" fontId="1" fillId="0" borderId="0" xfId="1" applyFill="1" applyBorder="1"/>
    <xf numFmtId="0" fontId="1" fillId="0" borderId="0" xfId="1" applyFill="1" applyBorder="1" applyAlignment="1">
      <alignment horizontal="center"/>
    </xf>
    <xf numFmtId="0" fontId="7" fillId="0" borderId="0" xfId="1" applyFont="1" applyFill="1" applyBorder="1"/>
    <xf numFmtId="0" fontId="7" fillId="0" borderId="2" xfId="1" applyFont="1" applyBorder="1"/>
    <xf numFmtId="0" fontId="7" fillId="0" borderId="1" xfId="1" applyFont="1" applyBorder="1"/>
    <xf numFmtId="0" fontId="7" fillId="0" borderId="3" xfId="1" applyFont="1" applyBorder="1"/>
    <xf numFmtId="0" fontId="7" fillId="0" borderId="4" xfId="1" applyFont="1" applyFill="1" applyBorder="1"/>
    <xf numFmtId="0" fontId="7" fillId="0" borderId="5" xfId="1" applyFont="1" applyFill="1" applyBorder="1"/>
    <xf numFmtId="0" fontId="7" fillId="0" borderId="5" xfId="1" applyFont="1" applyFill="1" applyBorder="1" applyAlignment="1">
      <alignment horizontal="center"/>
    </xf>
    <xf numFmtId="0" fontId="7" fillId="0" borderId="6" xfId="1" applyFont="1" applyFill="1" applyBorder="1"/>
    <xf numFmtId="0" fontId="1" fillId="0" borderId="7" xfId="1" applyFill="1" applyBorder="1"/>
    <xf numFmtId="0" fontId="1" fillId="0" borderId="8" xfId="1" applyFill="1" applyBorder="1"/>
    <xf numFmtId="0" fontId="7" fillId="0" borderId="7" xfId="1" applyFont="1" applyFill="1" applyBorder="1"/>
    <xf numFmtId="0" fontId="7" fillId="0" borderId="8" xfId="1" applyFont="1" applyFill="1" applyBorder="1"/>
    <xf numFmtId="0" fontId="1" fillId="0" borderId="9" xfId="1" applyFill="1" applyBorder="1"/>
    <xf numFmtId="0" fontId="1" fillId="0" borderId="10" xfId="1" applyFill="1" applyBorder="1"/>
    <xf numFmtId="0" fontId="1" fillId="0" borderId="10" xfId="1" applyFill="1" applyBorder="1" applyAlignment="1">
      <alignment horizontal="center"/>
    </xf>
    <xf numFmtId="0" fontId="1" fillId="0" borderId="11" xfId="1" applyFill="1" applyBorder="1"/>
    <xf numFmtId="164" fontId="3" fillId="0" borderId="0" xfId="0" applyNumberFormat="1" applyFont="1" applyAlignment="1">
      <alignment horizontal="right" wrapText="1"/>
    </xf>
    <xf numFmtId="0" fontId="4" fillId="0" borderId="0" xfId="0" quotePrefix="1" applyFont="1" applyAlignment="1">
      <alignment horizontal="left" vertical="top" wrapText="1"/>
    </xf>
    <xf numFmtId="0" fontId="4" fillId="0" borderId="0" xfId="0" applyFont="1" applyAlignment="1">
      <alignment horizontal="left" vertical="top" wrapText="1"/>
    </xf>
    <xf numFmtId="0" fontId="3" fillId="2" borderId="0" xfId="0" applyFont="1" applyFill="1" applyBorder="1"/>
    <xf numFmtId="0" fontId="3" fillId="2" borderId="0" xfId="0" applyFont="1" applyFill="1" applyBorder="1" applyAlignment="1">
      <alignment horizontal="center" wrapText="1"/>
    </xf>
    <xf numFmtId="166" fontId="3" fillId="2" borderId="0" xfId="0" applyNumberFormat="1" applyFont="1" applyFill="1" applyBorder="1"/>
    <xf numFmtId="165" fontId="3" fillId="2" borderId="0" xfId="0" applyNumberFormat="1" applyFont="1" applyFill="1" applyBorder="1"/>
    <xf numFmtId="166" fontId="2" fillId="2" borderId="0" xfId="0" applyNumberFormat="1" applyFont="1" applyFill="1" applyBorder="1"/>
    <xf numFmtId="165" fontId="5" fillId="0" borderId="0" xfId="0" applyNumberFormat="1" applyFont="1" applyFill="1" applyBorder="1"/>
    <xf numFmtId="0" fontId="0" fillId="0" borderId="0" xfId="0" applyFill="1" applyBorder="1"/>
    <xf numFmtId="0" fontId="4" fillId="0" borderId="0" xfId="0" applyFont="1" applyFill="1" applyBorder="1" applyAlignment="1">
      <alignment horizontal="lef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abSelected="1" view="pageBreakPreview" zoomScale="120" zoomScaleNormal="100" zoomScaleSheetLayoutView="120" workbookViewId="0">
      <selection activeCell="M9" sqref="M9"/>
    </sheetView>
  </sheetViews>
  <sheetFormatPr defaultRowHeight="12.75" x14ac:dyDescent="0.2"/>
  <cols>
    <col min="1" max="1" width="26.28515625" customWidth="1"/>
    <col min="2" max="2" width="12.7109375" bestFit="1" customWidth="1"/>
    <col min="3" max="3" width="13.42578125" bestFit="1" customWidth="1"/>
    <col min="4" max="4" width="11.7109375" bestFit="1" customWidth="1"/>
    <col min="5" max="5" width="9.140625" bestFit="1" customWidth="1"/>
    <col min="6" max="6" width="12.7109375" bestFit="1" customWidth="1"/>
    <col min="7" max="7" width="11.5703125" style="2" customWidth="1"/>
    <col min="8" max="8" width="15.85546875" bestFit="1" customWidth="1"/>
    <col min="9" max="9" width="7" bestFit="1" customWidth="1"/>
    <col min="10" max="10" width="8.42578125" bestFit="1" customWidth="1"/>
    <col min="11" max="11" width="10.5703125" style="56" bestFit="1" customWidth="1"/>
  </cols>
  <sheetData>
    <row r="1" spans="1:11" ht="12.75" customHeight="1" x14ac:dyDescent="0.2">
      <c r="A1" s="1" t="s">
        <v>22</v>
      </c>
      <c r="B1" s="3"/>
      <c r="C1" s="3"/>
      <c r="D1" s="3"/>
      <c r="E1" s="3"/>
      <c r="F1" s="3"/>
      <c r="G1" s="12"/>
      <c r="H1" s="3"/>
      <c r="I1" s="3"/>
      <c r="J1" s="3"/>
      <c r="K1" s="50"/>
    </row>
    <row r="2" spans="1:11" ht="25.5" x14ac:dyDescent="0.2">
      <c r="A2" s="3"/>
      <c r="B2" s="4" t="s">
        <v>26</v>
      </c>
      <c r="C2" s="4" t="s">
        <v>27</v>
      </c>
      <c r="D2" s="4" t="s">
        <v>28</v>
      </c>
      <c r="E2" s="4" t="s">
        <v>0</v>
      </c>
      <c r="F2" s="4" t="s">
        <v>66</v>
      </c>
      <c r="G2" s="47" t="s">
        <v>67</v>
      </c>
      <c r="H2" s="4" t="s">
        <v>30</v>
      </c>
      <c r="I2" s="4" t="s">
        <v>31</v>
      </c>
      <c r="J2" s="4" t="s">
        <v>1</v>
      </c>
      <c r="K2" s="51"/>
    </row>
    <row r="3" spans="1:11" x14ac:dyDescent="0.2">
      <c r="A3" s="8" t="s">
        <v>2</v>
      </c>
      <c r="B3" s="13"/>
      <c r="C3" s="13"/>
      <c r="D3" s="13"/>
      <c r="E3" s="13"/>
      <c r="F3" s="13"/>
      <c r="G3" s="14"/>
      <c r="H3" s="13"/>
      <c r="I3" s="13"/>
      <c r="J3" s="13"/>
      <c r="K3" s="50"/>
    </row>
    <row r="4" spans="1:11" x14ac:dyDescent="0.2">
      <c r="A4" s="4" t="s">
        <v>63</v>
      </c>
      <c r="B4" s="15">
        <v>93834215.510000005</v>
      </c>
      <c r="C4" s="15">
        <v>65627300.07</v>
      </c>
      <c r="D4" s="15">
        <v>17840580.129999995</v>
      </c>
      <c r="E4" s="15"/>
      <c r="F4" s="15">
        <f t="shared" ref="F4:F8" si="0">SUM(B4:E4)</f>
        <v>177302095.71000001</v>
      </c>
      <c r="G4" s="16">
        <f t="shared" ref="G4:G8" si="1">C4/F4</f>
        <v>0.37014396139649552</v>
      </c>
      <c r="H4" s="15">
        <v>207592836.77000001</v>
      </c>
      <c r="I4" s="17">
        <f>8622</f>
        <v>8622</v>
      </c>
      <c r="J4" s="18">
        <f>H4/I4</f>
        <v>24077.109344699606</v>
      </c>
      <c r="K4" s="52"/>
    </row>
    <row r="5" spans="1:11" x14ac:dyDescent="0.2">
      <c r="A5" s="4" t="s">
        <v>3</v>
      </c>
      <c r="B5" s="15">
        <v>6462088</v>
      </c>
      <c r="C5" s="15">
        <v>5819520.1500000004</v>
      </c>
      <c r="D5" s="15">
        <v>16587.64</v>
      </c>
      <c r="E5" s="15"/>
      <c r="F5" s="15">
        <f t="shared" si="0"/>
        <v>12298195.790000001</v>
      </c>
      <c r="G5" s="16">
        <f t="shared" si="1"/>
        <v>0.47320113042370093</v>
      </c>
      <c r="H5" s="15">
        <v>13579810</v>
      </c>
      <c r="I5" s="17">
        <v>952</v>
      </c>
      <c r="J5" s="18">
        <f>H5/I5</f>
        <v>14264.506302521009</v>
      </c>
      <c r="K5" s="52"/>
    </row>
    <row r="6" spans="1:11" x14ac:dyDescent="0.2">
      <c r="A6" s="4" t="s">
        <v>4</v>
      </c>
      <c r="B6" s="15">
        <v>2365837</v>
      </c>
      <c r="C6" s="15">
        <v>1284860.01</v>
      </c>
      <c r="D6" s="15">
        <v>44967.23</v>
      </c>
      <c r="E6" s="15">
        <v>60000</v>
      </c>
      <c r="F6" s="15">
        <f t="shared" si="0"/>
        <v>3755664.2399999998</v>
      </c>
      <c r="G6" s="16">
        <f t="shared" si="1"/>
        <v>0.34211258725300747</v>
      </c>
      <c r="H6" s="15">
        <v>4276418</v>
      </c>
      <c r="I6" s="17">
        <v>247</v>
      </c>
      <c r="J6" s="18">
        <f>H6/I6</f>
        <v>17313.433198380568</v>
      </c>
      <c r="K6" s="52"/>
    </row>
    <row r="7" spans="1:11" x14ac:dyDescent="0.2">
      <c r="A7" s="4" t="s">
        <v>5</v>
      </c>
      <c r="B7" s="15">
        <v>4714153</v>
      </c>
      <c r="C7" s="15">
        <v>5144306.82</v>
      </c>
      <c r="D7" s="15">
        <v>0</v>
      </c>
      <c r="E7" s="15"/>
      <c r="F7" s="15">
        <f t="shared" si="0"/>
        <v>9858459.8200000003</v>
      </c>
      <c r="G7" s="16">
        <f t="shared" si="1"/>
        <v>0.52181648187718643</v>
      </c>
      <c r="H7" s="15">
        <v>9847724</v>
      </c>
      <c r="I7" s="17">
        <v>837</v>
      </c>
      <c r="J7" s="18">
        <f>H7/I7</f>
        <v>11765.500597371565</v>
      </c>
      <c r="K7" s="52"/>
    </row>
    <row r="8" spans="1:11" x14ac:dyDescent="0.2">
      <c r="A8" s="4" t="s">
        <v>65</v>
      </c>
      <c r="B8" s="15">
        <v>2569986</v>
      </c>
      <c r="C8" s="15">
        <v>673647.15999999992</v>
      </c>
      <c r="D8" s="15">
        <v>169850.84</v>
      </c>
      <c r="E8" s="15">
        <v>820000</v>
      </c>
      <c r="F8" s="15">
        <f t="shared" si="0"/>
        <v>4233484</v>
      </c>
      <c r="G8" s="16">
        <f t="shared" si="1"/>
        <v>0.15912358709753005</v>
      </c>
      <c r="H8" s="15">
        <v>4707454</v>
      </c>
      <c r="I8" s="17">
        <v>214</v>
      </c>
      <c r="J8" s="18">
        <f>H8/I8</f>
        <v>21997.448598130843</v>
      </c>
      <c r="K8" s="52"/>
    </row>
    <row r="9" spans="1:11" x14ac:dyDescent="0.2">
      <c r="A9" s="8" t="s">
        <v>6</v>
      </c>
      <c r="B9" s="19"/>
      <c r="C9" s="19"/>
      <c r="D9" s="19"/>
      <c r="E9" s="20"/>
      <c r="F9" s="19"/>
      <c r="G9" s="21"/>
      <c r="H9" s="19"/>
      <c r="I9" s="22"/>
      <c r="J9" s="23"/>
      <c r="K9" s="53"/>
    </row>
    <row r="10" spans="1:11" x14ac:dyDescent="0.2">
      <c r="A10" s="4" t="s">
        <v>64</v>
      </c>
      <c r="B10" s="15">
        <v>115332209</v>
      </c>
      <c r="C10" s="15">
        <v>34255087.419999987</v>
      </c>
      <c r="D10" s="15">
        <v>11625946.989999998</v>
      </c>
      <c r="E10" s="15"/>
      <c r="F10" s="15">
        <f t="shared" ref="F10:F17" si="2">SUM(B10:E10)</f>
        <v>161213243.41</v>
      </c>
      <c r="G10" s="16">
        <f t="shared" ref="G10:G17" si="3">C10/F10</f>
        <v>0.21248308572814903</v>
      </c>
      <c r="H10" s="15">
        <v>214576488.4899995</v>
      </c>
      <c r="I10" s="17">
        <v>3616</v>
      </c>
      <c r="J10" s="18">
        <f t="shared" ref="J10:J17" si="4">H10/I10</f>
        <v>59340.843055862693</v>
      </c>
      <c r="K10" s="52"/>
    </row>
    <row r="11" spans="1:11" x14ac:dyDescent="0.2">
      <c r="A11" s="4" t="s">
        <v>7</v>
      </c>
      <c r="B11" s="15">
        <v>1256609</v>
      </c>
      <c r="C11" s="15">
        <v>371262.67000000004</v>
      </c>
      <c r="D11" s="15">
        <v>1471426.16</v>
      </c>
      <c r="E11" s="15"/>
      <c r="F11" s="15">
        <f t="shared" si="2"/>
        <v>3099297.83</v>
      </c>
      <c r="G11" s="16">
        <f t="shared" si="3"/>
        <v>0.11978928465871252</v>
      </c>
      <c r="H11" s="15">
        <v>3640750</v>
      </c>
      <c r="I11" s="17">
        <v>92</v>
      </c>
      <c r="J11" s="18">
        <f t="shared" si="4"/>
        <v>39573.369565217392</v>
      </c>
      <c r="K11" s="52"/>
    </row>
    <row r="12" spans="1:11" x14ac:dyDescent="0.2">
      <c r="A12" s="4" t="s">
        <v>8</v>
      </c>
      <c r="B12" s="15">
        <v>848844</v>
      </c>
      <c r="C12" s="15">
        <v>55592.68</v>
      </c>
      <c r="D12" s="15">
        <v>57592.570000000007</v>
      </c>
      <c r="E12" s="15"/>
      <c r="F12" s="15">
        <f t="shared" si="2"/>
        <v>962029.25</v>
      </c>
      <c r="G12" s="16">
        <f t="shared" si="3"/>
        <v>5.7786891614781982E-2</v>
      </c>
      <c r="H12" s="15">
        <v>1030369</v>
      </c>
      <c r="I12" s="17">
        <v>39</v>
      </c>
      <c r="J12" s="18">
        <f t="shared" si="4"/>
        <v>26419.717948717949</v>
      </c>
      <c r="K12" s="52"/>
    </row>
    <row r="13" spans="1:11" x14ac:dyDescent="0.2">
      <c r="A13" s="4" t="s">
        <v>9</v>
      </c>
      <c r="B13" s="15">
        <v>1435500</v>
      </c>
      <c r="C13" s="15">
        <v>582695.28</v>
      </c>
      <c r="D13" s="15">
        <v>914726.55999999994</v>
      </c>
      <c r="E13" s="15"/>
      <c r="F13" s="15">
        <f t="shared" si="2"/>
        <v>2932921.84</v>
      </c>
      <c r="G13" s="16">
        <f t="shared" si="3"/>
        <v>0.19867398853015464</v>
      </c>
      <c r="H13" s="15">
        <v>3884572</v>
      </c>
      <c r="I13" s="17">
        <v>122</v>
      </c>
      <c r="J13" s="18">
        <f t="shared" si="4"/>
        <v>31840.754098360656</v>
      </c>
      <c r="K13" s="52"/>
    </row>
    <row r="14" spans="1:11" x14ac:dyDescent="0.2">
      <c r="A14" s="4" t="s">
        <v>10</v>
      </c>
      <c r="B14" s="15">
        <v>2669877</v>
      </c>
      <c r="C14" s="15">
        <v>777773.53</v>
      </c>
      <c r="D14" s="15">
        <v>142306.44000000003</v>
      </c>
      <c r="E14" s="24"/>
      <c r="F14" s="15">
        <f t="shared" si="2"/>
        <v>3589956.97</v>
      </c>
      <c r="G14" s="16">
        <f t="shared" si="3"/>
        <v>0.21665260517036225</v>
      </c>
      <c r="H14" s="15">
        <v>4441158</v>
      </c>
      <c r="I14" s="17">
        <v>173</v>
      </c>
      <c r="J14" s="18">
        <f t="shared" si="4"/>
        <v>25671.433526011562</v>
      </c>
      <c r="K14" s="52"/>
    </row>
    <row r="15" spans="1:11" x14ac:dyDescent="0.2">
      <c r="A15" s="4" t="s">
        <v>11</v>
      </c>
      <c r="B15" s="15">
        <v>1291997</v>
      </c>
      <c r="C15" s="15">
        <v>330563.39</v>
      </c>
      <c r="D15" s="15">
        <v>80942.41</v>
      </c>
      <c r="E15" s="24"/>
      <c r="F15" s="15">
        <f t="shared" si="2"/>
        <v>1703502.8</v>
      </c>
      <c r="G15" s="16">
        <f t="shared" si="3"/>
        <v>0.19404922023022211</v>
      </c>
      <c r="H15" s="15">
        <v>1866640</v>
      </c>
      <c r="I15" s="17">
        <v>64</v>
      </c>
      <c r="J15" s="18">
        <f t="shared" si="4"/>
        <v>29166.25</v>
      </c>
      <c r="K15" s="52"/>
    </row>
    <row r="16" spans="1:11" x14ac:dyDescent="0.2">
      <c r="A16" s="4" t="s">
        <v>12</v>
      </c>
      <c r="B16" s="15">
        <v>3829786</v>
      </c>
      <c r="C16" s="15">
        <v>1099763.71</v>
      </c>
      <c r="D16" s="15">
        <v>216700.9</v>
      </c>
      <c r="E16" s="24"/>
      <c r="F16" s="15">
        <f t="shared" si="2"/>
        <v>5146250.6100000003</v>
      </c>
      <c r="G16" s="16">
        <f t="shared" si="3"/>
        <v>0.21370193434866552</v>
      </c>
      <c r="H16" s="15">
        <v>5944869</v>
      </c>
      <c r="I16" s="17">
        <v>233</v>
      </c>
      <c r="J16" s="18">
        <f t="shared" si="4"/>
        <v>25514.459227467811</v>
      </c>
      <c r="K16" s="52"/>
    </row>
    <row r="17" spans="1:11" x14ac:dyDescent="0.2">
      <c r="A17" s="4" t="s">
        <v>13</v>
      </c>
      <c r="B17" s="15">
        <v>4876257</v>
      </c>
      <c r="C17" s="15">
        <v>4900127.79</v>
      </c>
      <c r="D17" s="15">
        <v>111032.04000000001</v>
      </c>
      <c r="E17" s="24"/>
      <c r="F17" s="15">
        <f t="shared" si="2"/>
        <v>9887416.8299999982</v>
      </c>
      <c r="G17" s="16">
        <f t="shared" si="3"/>
        <v>0.49559231437803164</v>
      </c>
      <c r="H17" s="15">
        <v>10899084</v>
      </c>
      <c r="I17" s="17">
        <v>909</v>
      </c>
      <c r="J17" s="18">
        <f t="shared" si="4"/>
        <v>11990.191419141915</v>
      </c>
      <c r="K17" s="52"/>
    </row>
    <row r="18" spans="1:11" x14ac:dyDescent="0.2">
      <c r="A18" s="8" t="s">
        <v>14</v>
      </c>
      <c r="B18" s="19"/>
      <c r="C18" s="19"/>
      <c r="D18" s="19"/>
      <c r="E18" s="20"/>
      <c r="F18" s="19"/>
      <c r="G18" s="21"/>
      <c r="H18" s="19"/>
      <c r="I18" s="22"/>
      <c r="J18" s="23"/>
      <c r="K18" s="52"/>
    </row>
    <row r="19" spans="1:11" x14ac:dyDescent="0.2">
      <c r="A19" s="4" t="s">
        <v>20</v>
      </c>
      <c r="B19" s="15">
        <v>19446816</v>
      </c>
      <c r="C19" s="15">
        <v>7280114</v>
      </c>
      <c r="D19" s="15">
        <v>2034123</v>
      </c>
      <c r="E19" s="24"/>
      <c r="F19" s="15">
        <f>SUM(B19:E19)</f>
        <v>28761053</v>
      </c>
      <c r="G19" s="16">
        <f>C19/F19</f>
        <v>0.25312404243335596</v>
      </c>
      <c r="H19" s="15">
        <v>33787855</v>
      </c>
      <c r="I19" s="17">
        <v>920</v>
      </c>
      <c r="J19" s="18">
        <f>H19/I19</f>
        <v>36725.929347826088</v>
      </c>
      <c r="K19" s="52"/>
    </row>
    <row r="20" spans="1:11" x14ac:dyDescent="0.2">
      <c r="A20" s="4" t="s">
        <v>15</v>
      </c>
      <c r="B20" s="15">
        <v>2167000</v>
      </c>
      <c r="C20" s="15">
        <v>1391623.8399999999</v>
      </c>
      <c r="D20" s="15">
        <v>691241.88</v>
      </c>
      <c r="E20" s="24"/>
      <c r="F20" s="15">
        <f>SUM(B20:E20)</f>
        <v>4249865.72</v>
      </c>
      <c r="G20" s="16">
        <f>C20/F20</f>
        <v>0.32745124944794723</v>
      </c>
      <c r="H20" s="15">
        <v>4830973</v>
      </c>
      <c r="I20" s="17">
        <v>213</v>
      </c>
      <c r="J20" s="18">
        <f>H20/I20</f>
        <v>22680.624413145539</v>
      </c>
      <c r="K20" s="52"/>
    </row>
    <row r="21" spans="1:11" x14ac:dyDescent="0.2">
      <c r="A21" s="4" t="s">
        <v>16</v>
      </c>
      <c r="B21" s="15">
        <v>2606400</v>
      </c>
      <c r="C21" s="15">
        <v>2180630.9699999997</v>
      </c>
      <c r="D21" s="15">
        <v>827544.92</v>
      </c>
      <c r="E21" s="24"/>
      <c r="F21" s="15">
        <f>SUM(B21:E21)</f>
        <v>5614575.8899999997</v>
      </c>
      <c r="G21" s="16">
        <f>C21/F21</f>
        <v>0.38838747800771106</v>
      </c>
      <c r="H21" s="15">
        <v>6215538</v>
      </c>
      <c r="I21" s="17">
        <v>303</v>
      </c>
      <c r="J21" s="18">
        <f>H21/I21</f>
        <v>20513.326732673268</v>
      </c>
      <c r="K21" s="52"/>
    </row>
    <row r="22" spans="1:11" x14ac:dyDescent="0.2">
      <c r="A22" s="9" t="s">
        <v>17</v>
      </c>
      <c r="B22" s="19">
        <f>SUM(B5:B8,B11:B17,B20:B21)</f>
        <v>37094334</v>
      </c>
      <c r="C22" s="19">
        <f>SUM(C5:C8,C11:C17,C20:C21)</f>
        <v>24612367.999999996</v>
      </c>
      <c r="D22" s="19">
        <f>SUM(D5:D8,D11:D17,D20:D21)</f>
        <v>4744919.59</v>
      </c>
      <c r="E22" s="19">
        <f>SUM(E5:E8,E11:E17,E20:E21)</f>
        <v>880000</v>
      </c>
      <c r="F22" s="19">
        <f>SUM(F5:F8,F11:F17,F20:F21)</f>
        <v>67331621.589999989</v>
      </c>
      <c r="G22" s="21">
        <f>C22/F22</f>
        <v>0.36553951054188477</v>
      </c>
      <c r="H22" s="19">
        <f>SUM(H5:H8,H11:H17,H20:H21)</f>
        <v>75165359</v>
      </c>
      <c r="I22" s="22">
        <f>SUM(I5:I8,I11:I17,I20:I21)</f>
        <v>4398</v>
      </c>
      <c r="J22" s="23">
        <f>H22/I22</f>
        <v>17090.804683947248</v>
      </c>
      <c r="K22" s="54"/>
    </row>
    <row r="23" spans="1:11" x14ac:dyDescent="0.2">
      <c r="A23" s="9" t="s">
        <v>23</v>
      </c>
      <c r="B23" s="21">
        <f>B22/B29</f>
        <v>0.13069445077761946</v>
      </c>
      <c r="C23" s="21">
        <f t="shared" ref="C23:F23" si="5">C22/C29</f>
        <v>0.18387836593654003</v>
      </c>
      <c r="D23" s="21">
        <f t="shared" si="5"/>
        <v>0.1309103327100111</v>
      </c>
      <c r="E23" s="21">
        <f t="shared" si="5"/>
        <v>1</v>
      </c>
      <c r="F23" s="21">
        <f t="shared" si="5"/>
        <v>0.14804608166696451</v>
      </c>
      <c r="G23" s="21"/>
      <c r="H23" s="21">
        <f>H22/H29</f>
        <v>0.12871239766925838</v>
      </c>
      <c r="I23" s="14">
        <f>I22/I29</f>
        <v>0.25051264524948735</v>
      </c>
      <c r="J23" s="13"/>
      <c r="K23" s="52"/>
    </row>
    <row r="24" spans="1:11" ht="9" customHeight="1" x14ac:dyDescent="0.2">
      <c r="A24" s="3"/>
      <c r="B24" s="15"/>
      <c r="C24" s="15"/>
      <c r="D24" s="15"/>
      <c r="E24" s="15"/>
      <c r="F24" s="15"/>
      <c r="G24" s="15"/>
      <c r="H24" s="15"/>
      <c r="I24" s="15"/>
      <c r="J24" s="15"/>
      <c r="K24" s="52"/>
    </row>
    <row r="25" spans="1:11" x14ac:dyDescent="0.2">
      <c r="A25" s="9" t="s">
        <v>18</v>
      </c>
      <c r="B25" s="19">
        <f>+B4+B10+B19</f>
        <v>228613240.50999999</v>
      </c>
      <c r="C25" s="19">
        <f>+C4+C10+C19</f>
        <v>107162501.48999998</v>
      </c>
      <c r="D25" s="19">
        <f>+D4+D10+D19</f>
        <v>31500650.119999994</v>
      </c>
      <c r="E25" s="19">
        <f>+E4+E10+E19</f>
        <v>0</v>
      </c>
      <c r="F25" s="19">
        <f>+F4+F10+F19</f>
        <v>367276392.12</v>
      </c>
      <c r="G25" s="21">
        <f>C25/F25</f>
        <v>0.29177617671376721</v>
      </c>
      <c r="H25" s="19">
        <f>+H4+H10+H19</f>
        <v>455957180.25999951</v>
      </c>
      <c r="I25" s="17">
        <f>+I4+I10+I19</f>
        <v>13158</v>
      </c>
      <c r="J25" s="23">
        <f>H25/I25</f>
        <v>34652.468480012125</v>
      </c>
      <c r="K25" s="54"/>
    </row>
    <row r="26" spans="1:11" x14ac:dyDescent="0.2">
      <c r="A26" s="9" t="s">
        <v>24</v>
      </c>
      <c r="B26" s="14">
        <f>B25/B29</f>
        <v>0.80547293041967738</v>
      </c>
      <c r="C26" s="14">
        <f t="shared" ref="C26:F26" si="6">C25/C29</f>
        <v>0.80060828213088786</v>
      </c>
      <c r="D26" s="14">
        <f t="shared" si="6"/>
        <v>0.86908966728998893</v>
      </c>
      <c r="E26" s="14">
        <f t="shared" si="6"/>
        <v>0</v>
      </c>
      <c r="F26" s="14">
        <f t="shared" si="6"/>
        <v>0.80755266928282532</v>
      </c>
      <c r="G26" s="14"/>
      <c r="H26" s="14">
        <f>H25/H29</f>
        <v>0.78077644657798784</v>
      </c>
      <c r="I26" s="14">
        <f>I25/I29</f>
        <v>0.74948735475051265</v>
      </c>
      <c r="J26" s="13"/>
      <c r="K26" s="50"/>
    </row>
    <row r="27" spans="1:11" ht="9" customHeight="1" x14ac:dyDescent="0.2">
      <c r="A27" s="3"/>
      <c r="B27" s="18"/>
      <c r="C27" s="18"/>
      <c r="D27" s="18"/>
      <c r="E27" s="18"/>
      <c r="F27" s="18"/>
      <c r="G27" s="18"/>
      <c r="H27" s="18"/>
      <c r="I27" s="18"/>
      <c r="J27" s="18"/>
      <c r="K27" s="53"/>
    </row>
    <row r="28" spans="1:11" x14ac:dyDescent="0.2">
      <c r="A28" s="9" t="s">
        <v>21</v>
      </c>
      <c r="B28" s="23">
        <v>18117284</v>
      </c>
      <c r="C28" s="23">
        <v>2076483.1400000001</v>
      </c>
      <c r="D28" s="23">
        <v>0</v>
      </c>
      <c r="E28" s="23">
        <v>0</v>
      </c>
      <c r="F28" s="23">
        <f>SUM(B28:E28)</f>
        <v>20193767.140000001</v>
      </c>
      <c r="G28" s="14"/>
      <c r="H28" s="23">
        <v>52856629.500000007</v>
      </c>
      <c r="I28" s="25"/>
      <c r="J28" s="13"/>
      <c r="K28" s="50"/>
    </row>
    <row r="29" spans="1:11" x14ac:dyDescent="0.2">
      <c r="A29" s="9" t="s">
        <v>19</v>
      </c>
      <c r="B29" s="23">
        <f>+B22+B25+B28</f>
        <v>283824858.50999999</v>
      </c>
      <c r="C29" s="23">
        <f t="shared" ref="C29:I29" si="7">+C22+C25+C28</f>
        <v>133851352.62999998</v>
      </c>
      <c r="D29" s="23">
        <f t="shared" si="7"/>
        <v>36245569.709999993</v>
      </c>
      <c r="E29" s="23">
        <f t="shared" si="7"/>
        <v>880000</v>
      </c>
      <c r="F29" s="23">
        <f t="shared" si="7"/>
        <v>454801780.84999996</v>
      </c>
      <c r="G29" s="14">
        <f>C29/F29</f>
        <v>0.29430701080334171</v>
      </c>
      <c r="H29" s="23">
        <f t="shared" si="7"/>
        <v>583979168.75999951</v>
      </c>
      <c r="I29" s="22">
        <f t="shared" si="7"/>
        <v>17556</v>
      </c>
      <c r="J29" s="23">
        <f>H29/I29</f>
        <v>33263.794073820885</v>
      </c>
      <c r="K29" s="53"/>
    </row>
    <row r="30" spans="1:11" s="5" customFormat="1" ht="9" customHeight="1" x14ac:dyDescent="0.2">
      <c r="A30" s="6"/>
      <c r="B30" s="7"/>
      <c r="C30" s="7"/>
      <c r="D30" s="7"/>
      <c r="E30" s="7"/>
      <c r="F30" s="7"/>
      <c r="G30" s="7"/>
      <c r="H30" s="7"/>
      <c r="I30" s="7"/>
      <c r="J30" s="7"/>
      <c r="K30" s="55"/>
    </row>
    <row r="31" spans="1:11" ht="24" customHeight="1" x14ac:dyDescent="0.2">
      <c r="A31" s="48" t="s">
        <v>25</v>
      </c>
      <c r="B31" s="49"/>
      <c r="C31" s="49"/>
      <c r="D31" s="49"/>
      <c r="E31" s="49"/>
      <c r="F31" s="49"/>
      <c r="G31" s="49"/>
      <c r="H31" s="49"/>
      <c r="I31" s="49"/>
      <c r="J31" s="49"/>
    </row>
    <row r="32" spans="1:11" ht="10.5" customHeight="1" x14ac:dyDescent="0.2">
      <c r="A32" s="10"/>
      <c r="B32" s="11"/>
      <c r="C32" s="11"/>
      <c r="D32" s="11"/>
      <c r="E32" s="11"/>
      <c r="F32" s="11"/>
      <c r="G32" s="11"/>
      <c r="H32" s="11"/>
      <c r="I32" s="11"/>
      <c r="J32" s="11"/>
      <c r="K32" s="57"/>
    </row>
    <row r="33" spans="1:11" ht="48.95" customHeight="1" x14ac:dyDescent="0.2">
      <c r="A33" s="49" t="s">
        <v>68</v>
      </c>
      <c r="B33" s="49"/>
      <c r="C33" s="49"/>
      <c r="D33" s="49"/>
      <c r="E33" s="49"/>
      <c r="F33" s="49"/>
      <c r="G33" s="49"/>
      <c r="H33" s="49"/>
      <c r="I33" s="49"/>
      <c r="J33" s="49"/>
    </row>
    <row r="34" spans="1:11" ht="10.5" customHeight="1" x14ac:dyDescent="0.2">
      <c r="A34" s="11"/>
      <c r="B34" s="11"/>
      <c r="C34" s="11"/>
      <c r="D34" s="11"/>
      <c r="E34" s="11"/>
      <c r="F34" s="11"/>
      <c r="G34" s="11"/>
      <c r="H34" s="11"/>
      <c r="I34" s="11"/>
      <c r="J34" s="11"/>
      <c r="K34" s="57"/>
    </row>
    <row r="35" spans="1:11" ht="36" customHeight="1" x14ac:dyDescent="0.2">
      <c r="A35" s="49" t="s">
        <v>29</v>
      </c>
      <c r="B35" s="49"/>
      <c r="C35" s="49"/>
      <c r="D35" s="49"/>
      <c r="E35" s="49"/>
      <c r="F35" s="49"/>
      <c r="G35" s="49"/>
      <c r="H35" s="49"/>
      <c r="I35" s="49"/>
      <c r="J35" s="49"/>
    </row>
    <row r="36" spans="1:11" ht="10.5" customHeight="1" x14ac:dyDescent="0.2">
      <c r="A36" s="11"/>
      <c r="B36" s="11"/>
      <c r="C36" s="11"/>
      <c r="D36" s="11"/>
      <c r="E36" s="11"/>
      <c r="F36" s="11"/>
      <c r="G36" s="11"/>
      <c r="H36" s="11"/>
      <c r="I36" s="11"/>
      <c r="J36" s="11"/>
      <c r="K36" s="57"/>
    </row>
  </sheetData>
  <mergeCells count="3">
    <mergeCell ref="A31:J31"/>
    <mergeCell ref="A35:J35"/>
    <mergeCell ref="A33:J33"/>
  </mergeCells>
  <pageMargins left="0.5" right="0.5" top="0.5" bottom="0.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workbookViewId="0">
      <selection activeCell="D27" sqref="D27"/>
    </sheetView>
  </sheetViews>
  <sheetFormatPr defaultColWidth="9.140625" defaultRowHeight="15" x14ac:dyDescent="0.25"/>
  <cols>
    <col min="1" max="1" width="12.7109375" style="26" customWidth="1"/>
    <col min="2" max="2" width="35.28515625" style="26" customWidth="1"/>
    <col min="3" max="3" width="8" style="26" customWidth="1"/>
    <col min="4" max="4" width="31.28515625" style="26" customWidth="1"/>
    <col min="5" max="16384" width="9.140625" style="26"/>
  </cols>
  <sheetData>
    <row r="2" spans="1:4" x14ac:dyDescent="0.25">
      <c r="A2" s="27" t="s">
        <v>32</v>
      </c>
    </row>
    <row r="3" spans="1:4" x14ac:dyDescent="0.25">
      <c r="A3" s="28"/>
      <c r="B3" s="28"/>
      <c r="C3" s="28"/>
      <c r="D3" s="28"/>
    </row>
    <row r="4" spans="1:4" s="27" customFormat="1" x14ac:dyDescent="0.25">
      <c r="A4" s="32" t="s">
        <v>33</v>
      </c>
      <c r="B4" s="33" t="s">
        <v>34</v>
      </c>
      <c r="C4" s="33" t="s">
        <v>35</v>
      </c>
      <c r="D4" s="34" t="s">
        <v>36</v>
      </c>
    </row>
    <row r="5" spans="1:4" s="27" customFormat="1" x14ac:dyDescent="0.25">
      <c r="A5" s="35" t="s">
        <v>2</v>
      </c>
      <c r="B5" s="36" t="s">
        <v>39</v>
      </c>
      <c r="C5" s="37"/>
      <c r="D5" s="38" t="s">
        <v>40</v>
      </c>
    </row>
    <row r="6" spans="1:4" x14ac:dyDescent="0.25">
      <c r="A6" s="39" t="s">
        <v>2</v>
      </c>
      <c r="B6" s="29" t="s">
        <v>41</v>
      </c>
      <c r="C6" s="30">
        <v>3</v>
      </c>
      <c r="D6" s="40" t="s">
        <v>42</v>
      </c>
    </row>
    <row r="7" spans="1:4" x14ac:dyDescent="0.25">
      <c r="A7" s="39" t="s">
        <v>2</v>
      </c>
      <c r="B7" s="29" t="s">
        <v>43</v>
      </c>
      <c r="C7" s="30">
        <v>4</v>
      </c>
      <c r="D7" s="40" t="s">
        <v>44</v>
      </c>
    </row>
    <row r="8" spans="1:4" x14ac:dyDescent="0.25">
      <c r="A8" s="39" t="s">
        <v>2</v>
      </c>
      <c r="B8" s="29" t="s">
        <v>45</v>
      </c>
      <c r="C8" s="30">
        <v>5</v>
      </c>
      <c r="D8" s="40" t="s">
        <v>46</v>
      </c>
    </row>
    <row r="9" spans="1:4" x14ac:dyDescent="0.25">
      <c r="A9" s="39" t="s">
        <v>2</v>
      </c>
      <c r="B9" s="29" t="s">
        <v>47</v>
      </c>
      <c r="C9" s="30">
        <v>6</v>
      </c>
      <c r="D9" s="40" t="s">
        <v>4</v>
      </c>
    </row>
    <row r="10" spans="1:4" x14ac:dyDescent="0.25">
      <c r="A10" s="43" t="s">
        <v>2</v>
      </c>
      <c r="B10" s="44" t="s">
        <v>48</v>
      </c>
      <c r="C10" s="45">
        <v>7</v>
      </c>
      <c r="D10" s="46" t="s">
        <v>49</v>
      </c>
    </row>
    <row r="11" spans="1:4" s="27" customFormat="1" x14ac:dyDescent="0.25">
      <c r="A11" s="35" t="s">
        <v>6</v>
      </c>
      <c r="B11" s="36" t="s">
        <v>50</v>
      </c>
      <c r="C11" s="37"/>
      <c r="D11" s="38" t="s">
        <v>51</v>
      </c>
    </row>
    <row r="12" spans="1:4" x14ac:dyDescent="0.25">
      <c r="A12" s="39" t="s">
        <v>6</v>
      </c>
      <c r="B12" s="29" t="s">
        <v>41</v>
      </c>
      <c r="C12" s="30">
        <v>8</v>
      </c>
      <c r="D12" s="40" t="s">
        <v>52</v>
      </c>
    </row>
    <row r="13" spans="1:4" x14ac:dyDescent="0.25">
      <c r="A13" s="39" t="s">
        <v>6</v>
      </c>
      <c r="B13" s="29" t="s">
        <v>53</v>
      </c>
      <c r="C13" s="30">
        <v>9</v>
      </c>
      <c r="D13" s="40" t="s">
        <v>54</v>
      </c>
    </row>
    <row r="14" spans="1:4" x14ac:dyDescent="0.25">
      <c r="A14" s="39" t="s">
        <v>6</v>
      </c>
      <c r="B14" s="29" t="s">
        <v>55</v>
      </c>
      <c r="C14" s="30">
        <v>10</v>
      </c>
      <c r="D14" s="40" t="s">
        <v>56</v>
      </c>
    </row>
    <row r="15" spans="1:4" x14ac:dyDescent="0.25">
      <c r="A15" s="39" t="s">
        <v>6</v>
      </c>
      <c r="B15" s="29" t="s">
        <v>57</v>
      </c>
      <c r="C15" s="30">
        <v>11</v>
      </c>
      <c r="D15" s="40" t="s">
        <v>58</v>
      </c>
    </row>
    <row r="16" spans="1:4" x14ac:dyDescent="0.25">
      <c r="A16" s="39" t="s">
        <v>6</v>
      </c>
      <c r="B16" s="29" t="s">
        <v>59</v>
      </c>
      <c r="C16" s="30">
        <v>12</v>
      </c>
      <c r="D16" s="40" t="s">
        <v>60</v>
      </c>
    </row>
    <row r="17" spans="1:4" x14ac:dyDescent="0.25">
      <c r="A17" s="43" t="s">
        <v>6</v>
      </c>
      <c r="B17" s="44" t="s">
        <v>61</v>
      </c>
      <c r="C17" s="45">
        <v>13</v>
      </c>
      <c r="D17" s="46" t="s">
        <v>62</v>
      </c>
    </row>
    <row r="18" spans="1:4" x14ac:dyDescent="0.25">
      <c r="A18" s="41" t="s">
        <v>14</v>
      </c>
      <c r="B18" s="31" t="s">
        <v>37</v>
      </c>
      <c r="C18" s="31"/>
      <c r="D18" s="42" t="s">
        <v>38</v>
      </c>
    </row>
    <row r="19" spans="1:4" x14ac:dyDescent="0.25">
      <c r="A19" s="39" t="s">
        <v>14</v>
      </c>
      <c r="B19" s="29" t="s">
        <v>16</v>
      </c>
      <c r="C19" s="30">
        <v>1</v>
      </c>
      <c r="D19" s="40" t="s">
        <v>16</v>
      </c>
    </row>
    <row r="20" spans="1:4" x14ac:dyDescent="0.25">
      <c r="A20" s="43" t="s">
        <v>14</v>
      </c>
      <c r="B20" s="44" t="s">
        <v>15</v>
      </c>
      <c r="C20" s="45">
        <v>2</v>
      </c>
      <c r="D20" s="46" t="s">
        <v>15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University</vt:lpstr>
      <vt:lpstr>Community Campuses</vt:lpstr>
      <vt:lpstr>University!Print_Area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Micheal A. Barnhill</dc:creator>
  <cp:lastModifiedBy>Micheal A. Barnhill</cp:lastModifiedBy>
  <cp:lastPrinted>2019-02-19T17:39:12Z</cp:lastPrinted>
  <dcterms:created xsi:type="dcterms:W3CDTF">2018-12-26T21:13:57Z</dcterms:created>
  <dcterms:modified xsi:type="dcterms:W3CDTF">2019-02-20T20:11:39Z</dcterms:modified>
</cp:coreProperties>
</file>